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OTRABALHOS\TOMADA DE PREÇO\TOMADA DE PREÇO - 010 - 2019 - REFORMA E AMPLIAÇÃO DE ESCOLAS\"/>
    </mc:Choice>
  </mc:AlternateContent>
  <bookViews>
    <workbookView xWindow="0" yWindow="0" windowWidth="20490" windowHeight="7155"/>
  </bookViews>
  <sheets>
    <sheet name="PIRANHAS" sheetId="9"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1" i="9" l="1"/>
  <c r="H47" i="9" l="1"/>
  <c r="H12" i="9"/>
  <c r="H8" i="9"/>
  <c r="H48" i="9"/>
  <c r="H46" i="9"/>
  <c r="H45" i="9"/>
  <c r="H44" i="9"/>
  <c r="H43" i="9"/>
  <c r="H40" i="9"/>
  <c r="H41" i="9" s="1"/>
  <c r="H37" i="9"/>
  <c r="H36" i="9"/>
  <c r="H35" i="9"/>
  <c r="H34" i="9"/>
  <c r="H33" i="9"/>
  <c r="H32" i="9"/>
  <c r="H31" i="9"/>
  <c r="H30" i="9"/>
  <c r="H26" i="9"/>
  <c r="H25" i="9"/>
  <c r="H22" i="9"/>
  <c r="H20" i="9"/>
  <c r="H17" i="9"/>
  <c r="H16" i="9"/>
  <c r="H13" i="9"/>
  <c r="H11" i="9"/>
  <c r="H9" i="9"/>
  <c r="H7" i="9"/>
  <c r="H6" i="9"/>
  <c r="H27" i="9" l="1"/>
  <c r="H38" i="9"/>
  <c r="H49" i="9"/>
  <c r="H18" i="9"/>
  <c r="H14" i="9"/>
  <c r="H23" i="9"/>
  <c r="H50" i="9" l="1"/>
  <c r="H51" i="9"/>
</calcChain>
</file>

<file path=xl/sharedStrings.xml><?xml version="1.0" encoding="utf-8"?>
<sst xmlns="http://schemas.openxmlformats.org/spreadsheetml/2006/main" count="155" uniqueCount="98">
  <si>
    <t>ITEM</t>
  </si>
  <si>
    <t>CÓDIGO</t>
  </si>
  <si>
    <t>FONTE</t>
  </si>
  <si>
    <t>DESCRIÇÃO DOS SERVIÇOS</t>
  </si>
  <si>
    <t>UNID.</t>
  </si>
  <si>
    <t>QUANT.</t>
  </si>
  <si>
    <t>PR. UNIT.(R$) SEM BDI</t>
  </si>
  <si>
    <t>VALOR (R$)</t>
  </si>
  <si>
    <t>1.1</t>
  </si>
  <si>
    <t>SINAPI</t>
  </si>
  <si>
    <t xml:space="preserve">Subtotal </t>
  </si>
  <si>
    <t>2.1</t>
  </si>
  <si>
    <t>3.1</t>
  </si>
  <si>
    <t>m²</t>
  </si>
  <si>
    <t>3.2</t>
  </si>
  <si>
    <t>4.1</t>
  </si>
  <si>
    <t>m</t>
  </si>
  <si>
    <t>5.1</t>
  </si>
  <si>
    <t xml:space="preserve">ESQUADRIAS </t>
  </si>
  <si>
    <t>ORSE</t>
  </si>
  <si>
    <t>un</t>
  </si>
  <si>
    <t xml:space="preserve">SISTEMAS DE COBERTURA </t>
  </si>
  <si>
    <t>7.1</t>
  </si>
  <si>
    <t>7.2</t>
  </si>
  <si>
    <t>TELHAMENTO COM TELHA CERÂMICA DE ENCAIXE, TIPO FRANCESA, COM MAIS DE 2 ÁGUAS, INCLUSO TRANSPORTE VERTICAL. AF_06/2016</t>
  </si>
  <si>
    <t>7.3</t>
  </si>
  <si>
    <t>7.4</t>
  </si>
  <si>
    <t>7.5</t>
  </si>
  <si>
    <t>SISTEMAS DE PISOS INTERNOS E EXTERNOS (PAVIMENTAÇÃO)</t>
  </si>
  <si>
    <t xml:space="preserve">PINTURA </t>
  </si>
  <si>
    <t>Pintura em latex acrílico 02 demãos sobre paredes internas, externas</t>
  </si>
  <si>
    <t>DRENAGEM DE ÁGUAS PLUVIAIS</t>
  </si>
  <si>
    <t>TUBULAÇÕES E CONEXÕES DE PVC</t>
  </si>
  <si>
    <t xml:space="preserve">INSTALAÇÕES ELÉTRICAS </t>
  </si>
  <si>
    <t>SERVIÇOS FINAIS</t>
  </si>
  <si>
    <t>Limpeza final da obra</t>
  </si>
  <si>
    <t>Sinalizador de emergencia</t>
  </si>
  <si>
    <t>12138</t>
  </si>
  <si>
    <t>Placa de indicativa de ”EXTINTOR” em pvc, dim.: 20 x 20 cm</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</si>
  <si>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</si>
  <si>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</si>
  <si>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</si>
  <si>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</si>
  <si>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Porta em vidro temperado 10 mm, incolor, inclusive ferragens de fixação, puxador simples e instalação</t>
  </si>
  <si>
    <t>Emassamento de superficie, com aplicação de 1 demão de massa corrida, paredes internas</t>
  </si>
  <si>
    <t>EMBASA</t>
  </si>
  <si>
    <t>EXTINTOR DE ABC 6KG - FORNECIMENTO E INSTALACAO</t>
  </si>
  <si>
    <t>Instalação de tubos de pvc esgoto com conexões</t>
  </si>
  <si>
    <t>1.1.1</t>
  </si>
  <si>
    <t>1.2</t>
  </si>
  <si>
    <t>1.2.1</t>
  </si>
  <si>
    <t>2.2</t>
  </si>
  <si>
    <t xml:space="preserve">PORTAS </t>
  </si>
  <si>
    <t xml:space="preserve">JANELAS </t>
  </si>
  <si>
    <t>Remoção de portas</t>
  </si>
  <si>
    <t>Revestimento ceramico de piso com placas tipo porcelanato 60x60</t>
  </si>
  <si>
    <t>Revestimento ceramico de piso com placas tipo porcelanato 60x60 anti derrapante</t>
  </si>
  <si>
    <t>Lavatório com bancada em granito cinza andorinha, e = 2cm, dim 1.40x0.60, com 01 cuba de embutir de louça,  sifão ajustável metalizado, válvula cromada, torneira cromada, inclusive rodopia 10 cm, assentada</t>
  </si>
  <si>
    <t>Painel led de 85w de sobrepor 06,x1,2</t>
  </si>
  <si>
    <t>1.1.2</t>
  </si>
  <si>
    <t>Data Base-JANEIRO/MARÇO 2019</t>
  </si>
  <si>
    <t>Preços Tabela SINAPI-ORSE Referencia: JANEIRO/MARÇO 2019</t>
  </si>
  <si>
    <t>REMOÇÃO DE JANELAS, DE FORMA MANUAL</t>
  </si>
  <si>
    <t>pelicula insulfim aplicada</t>
  </si>
  <si>
    <t>4.2</t>
  </si>
  <si>
    <t>Suporte para auxílio de deficientes físicos (barra de apoio) l = 50cm em tubo de ferro galvanizado d = 1 1/2”</t>
  </si>
  <si>
    <t>5.1.1</t>
  </si>
  <si>
    <t>5.1.2</t>
  </si>
  <si>
    <t>5.1.3</t>
  </si>
  <si>
    <t>6.1.1</t>
  </si>
  <si>
    <t>7.6</t>
  </si>
  <si>
    <t>BOM JESUS DA LAPA - BA ABRIL 2019</t>
  </si>
  <si>
    <t>Vaso sanitário, adaptado p/ deficiente físico,  ravena P9, DECA ou similar, assento plastico universal branco ou similar, conjunto de fixação, tubo de ligação e engate plástico</t>
  </si>
  <si>
    <t>Fossa séptica em concreto armado dimensões internas 1,50 x 3,00 x 1,50 m</t>
  </si>
  <si>
    <t>Caixa de passagem cp2-080 (60x60x80cm)</t>
  </si>
  <si>
    <t>1.1.3</t>
  </si>
  <si>
    <t>1.1.4</t>
  </si>
  <si>
    <t>um</t>
  </si>
  <si>
    <t>Porta em madeira de lei  (0,60 x 1,60 a 1,80m), p/pintura, inclusive ferragens (livre/ocupado)</t>
  </si>
  <si>
    <t>1.2.2</t>
  </si>
  <si>
    <t>1.2.3</t>
  </si>
  <si>
    <t>PLANILHA ORÇAMENTARIA -ESCOLA PIRANHAS                                 Não Desonerado</t>
  </si>
  <si>
    <t>TORNEIRA DE PRESSÃO CROMADA LONGA P/PIA</t>
  </si>
  <si>
    <t>SEINFRA</t>
  </si>
  <si>
    <t>C2504</t>
  </si>
  <si>
    <t>5.1.4</t>
  </si>
  <si>
    <t>5.1.5</t>
  </si>
  <si>
    <t>5.1.6</t>
  </si>
  <si>
    <t>5.1.7</t>
  </si>
  <si>
    <t>5.1.8</t>
  </si>
  <si>
    <t>COMP</t>
  </si>
  <si>
    <t>Adesivo de demarcação de extintor 100x100</t>
  </si>
  <si>
    <t>Piso tátil direcional e/ou alerta, em borracha, p/deficientes visuais, dimensões 25x25cm, aplicado, rejuntado, exclusive regularização de base</t>
  </si>
  <si>
    <t>SOLEIRA EM MÁRMORE, LARGURA 15 CM, ESPESSURA 2,0 CM. AF_06/2018</t>
  </si>
  <si>
    <t>3.3</t>
  </si>
  <si>
    <t xml:space="preserve">TRAMA DE MADEIRA COMPOSTA POR RIPAS, CAIBROS E TERÇAS PARA TELHADOS DE MAIS QUE 2 ÁGUAS PARA TELHA </t>
  </si>
  <si>
    <t>VASO SANITARIO INFANTIL com caixa ocoplada</t>
  </si>
  <si>
    <t>JANELA, DE CORRER, C/ VIDRO TEMPERADO, INCL. FERRAGENS E GUARNICOES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</si>
</sst>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quot;R$&quot;#,##0.00"/>
  </numFmts>
  <fonts count="9">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b/>
      <i/>
      <sz val="10"/>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9">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xf numFmtId="43" fontId="1" fillId="0" borderId="0" applyFont="0" applyFill="0" applyBorder="0" applyAlignment="0" applyProtection="0"/>
    <xf numFmtId="43" fontId="2" fillId="0" borderId="0" applyFont="0" applyFill="0" applyBorder="0" applyAlignment="0" applyProtection="0"/>
  </cellStyleXfs>
  <cellXfs count="64">
    <xf numFmtId="0" fontId="0" fillId="0" borderId="0" xfId="0"/>
    <xf numFmtId="0" fontId="2" fillId="0" borderId="0" xfId="4" applyFont="1" applyFill="1" applyAlignment="1">
      <alignment vertical="center"/>
    </xf>
    <xf numFmtId="49" fontId="4" fillId="2" borderId="2" xfId="4" applyNumberFormat="1" applyFont="1" applyFill="1" applyBorder="1" applyAlignment="1">
      <alignment horizontal="center" vertical="center"/>
    </xf>
    <xf numFmtId="43" fontId="4" fillId="2" borderId="2" xfId="3" applyFont="1" applyFill="1" applyBorder="1" applyAlignment="1">
      <alignment horizontal="center" vertical="center"/>
    </xf>
    <xf numFmtId="4" fontId="4" fillId="2" borderId="2" xfId="4" applyNumberFormat="1" applyFont="1" applyFill="1" applyBorder="1" applyAlignment="1">
      <alignment horizontal="center" vertical="center" wrapText="1"/>
    </xf>
    <xf numFmtId="4" fontId="4" fillId="2" borderId="2"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43" fontId="5" fillId="0" borderId="3" xfId="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3" xfId="1" applyNumberFormat="1" applyFont="1" applyFill="1" applyBorder="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xf>
    <xf numFmtId="43" fontId="5"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8" fillId="0" borderId="3" xfId="1" applyFont="1" applyFill="1" applyBorder="1" applyAlignment="1">
      <alignment vertical="center" wrapText="1"/>
    </xf>
    <xf numFmtId="44" fontId="5" fillId="0" borderId="3" xfId="2" applyFont="1" applyFill="1" applyBorder="1" applyAlignment="1">
      <alignment vertical="center" wrapText="1"/>
    </xf>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0" fontId="5" fillId="0" borderId="3" xfId="4" applyFont="1" applyFill="1" applyBorder="1" applyAlignment="1">
      <alignment vertical="center" wrapText="1"/>
    </xf>
    <xf numFmtId="0" fontId="5" fillId="0" borderId="0" xfId="4" applyFont="1" applyFill="1" applyBorder="1" applyAlignment="1">
      <alignment horizontal="center" vertical="center"/>
    </xf>
    <xf numFmtId="0" fontId="7" fillId="0" borderId="3" xfId="0" applyFont="1" applyBorder="1" applyAlignment="1">
      <alignment vertical="center" wrapText="1"/>
    </xf>
    <xf numFmtId="0" fontId="5" fillId="0" borderId="6" xfId="4" applyFont="1" applyFill="1" applyBorder="1" applyAlignment="1">
      <alignment horizontal="center" vertical="center" wrapText="1"/>
    </xf>
    <xf numFmtId="49" fontId="5" fillId="0" borderId="3" xfId="4" applyNumberFormat="1" applyFont="1" applyFill="1" applyBorder="1" applyAlignment="1">
      <alignment vertical="center" wrapText="1"/>
    </xf>
    <xf numFmtId="49" fontId="5" fillId="0" borderId="3" xfId="4"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xf>
    <xf numFmtId="164" fontId="2" fillId="0" borderId="3" xfId="4" applyNumberFormat="1" applyFont="1" applyFill="1" applyBorder="1" applyAlignment="1">
      <alignment vertical="center"/>
    </xf>
    <xf numFmtId="0" fontId="5" fillId="0" borderId="0" xfId="4" applyFont="1" applyFill="1" applyBorder="1" applyAlignment="1">
      <alignment horizontal="left" vertical="center"/>
    </xf>
    <xf numFmtId="167" fontId="5" fillId="0" borderId="3" xfId="4" applyNumberFormat="1" applyFont="1" applyFill="1" applyBorder="1" applyAlignment="1">
      <alignment vertical="center"/>
    </xf>
    <xf numFmtId="49" fontId="4" fillId="3" borderId="4" xfId="4" applyNumberFormat="1" applyFont="1" applyFill="1" applyBorder="1" applyAlignment="1">
      <alignment vertical="center"/>
    </xf>
    <xf numFmtId="49" fontId="4" fillId="3" borderId="5" xfId="4" applyNumberFormat="1" applyFont="1" applyFill="1" applyBorder="1" applyAlignment="1">
      <alignment vertical="center"/>
    </xf>
    <xf numFmtId="166" fontId="4" fillId="3" borderId="3" xfId="1" applyNumberFormat="1" applyFont="1" applyFill="1" applyBorder="1" applyAlignment="1">
      <alignment vertical="center"/>
    </xf>
    <xf numFmtId="0" fontId="7" fillId="0" borderId="0" xfId="0" applyFont="1" applyAlignment="1">
      <alignment wrapText="1"/>
    </xf>
    <xf numFmtId="0" fontId="7" fillId="0" borderId="3" xfId="0" applyFont="1" applyBorder="1" applyAlignment="1">
      <alignment wrapText="1"/>
    </xf>
    <xf numFmtId="49" fontId="4" fillId="3" borderId="5" xfId="4" applyNumberFormat="1" applyFont="1" applyFill="1" applyBorder="1" applyAlignment="1">
      <alignment horizontal="right" vertical="center"/>
    </xf>
    <xf numFmtId="43" fontId="5" fillId="0" borderId="3" xfId="1" applyFont="1" applyFill="1" applyBorder="1" applyAlignment="1">
      <alignment horizontal="left" vertical="center" wrapText="1"/>
    </xf>
    <xf numFmtId="49" fontId="4" fillId="2" borderId="8" xfId="4" applyNumberFormat="1" applyFont="1" applyFill="1" applyBorder="1" applyAlignment="1">
      <alignment horizontal="center" vertical="center"/>
    </xf>
    <xf numFmtId="0" fontId="5" fillId="4" borderId="0" xfId="4" applyFont="1" applyFill="1" applyBorder="1" applyAlignment="1">
      <alignment vertical="center" wrapText="1"/>
    </xf>
    <xf numFmtId="0" fontId="7" fillId="0" borderId="3" xfId="0" applyFont="1" applyBorder="1"/>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1" xfId="3" applyFont="1" applyFill="1" applyBorder="1" applyAlignment="1">
      <alignment horizontal="center" vertical="center" wrapText="1"/>
    </xf>
    <xf numFmtId="0" fontId="4" fillId="0" borderId="5" xfId="4" applyFont="1" applyFill="1" applyBorder="1" applyAlignment="1">
      <alignment horizontal="center" vertical="center"/>
    </xf>
    <xf numFmtId="0" fontId="5" fillId="0" borderId="3" xfId="4" applyFont="1" applyFill="1" applyBorder="1" applyAlignment="1">
      <alignment horizontal="center" vertical="center"/>
    </xf>
    <xf numFmtId="166" fontId="5" fillId="0" borderId="3" xfId="6" applyNumberFormat="1" applyFont="1" applyFill="1" applyBorder="1" applyAlignment="1">
      <alignment horizontal="right" vertical="center"/>
    </xf>
    <xf numFmtId="43" fontId="5" fillId="0" borderId="3" xfId="6"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43" fontId="3" fillId="2" borderId="7" xfId="3" applyFont="1" applyFill="1" applyBorder="1" applyAlignment="1">
      <alignment horizontal="center" vertical="center" wrapText="1"/>
    </xf>
    <xf numFmtId="43" fontId="3" fillId="2" borderId="1" xfId="3" applyFont="1" applyFill="1" applyBorder="1" applyAlignment="1">
      <alignment horizontal="center" vertical="center" wrapText="1"/>
    </xf>
    <xf numFmtId="43" fontId="3" fillId="2" borderId="3" xfId="3" applyFont="1" applyFill="1" applyBorder="1" applyAlignment="1">
      <alignment horizontal="center" vertical="center" wrapText="1"/>
    </xf>
  </cellXfs>
  <cellStyles count="8">
    <cellStyle name="Excel Built-in Excel Built-in Excel Built-in Excel Built-in Excel Built-in Excel Built-in Excel Built-in Separador de milhares 4" xfId="5"/>
    <cellStyle name="Moeda" xfId="2" builtinId="4"/>
    <cellStyle name="Normal" xfId="0" builtinId="0"/>
    <cellStyle name="Normal 2" xfId="4"/>
    <cellStyle name="Vírgula" xfId="1" builtinId="3"/>
    <cellStyle name="Vírgula 2" xfId="3"/>
    <cellStyle name="Vírgula 2 2" xfId="7"/>
    <cellStyle name="Vírgula 3" xfId="6"/>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tabSelected="1" topLeftCell="A31" workbookViewId="0">
      <selection activeCell="I34" sqref="I34"/>
    </sheetView>
  </sheetViews>
  <sheetFormatPr defaultRowHeight="15"/>
  <cols>
    <col min="4" max="4" width="54.140625" customWidth="1"/>
    <col min="6" max="6" width="9.28515625" bestFit="1" customWidth="1"/>
    <col min="7" max="7" width="12.85546875" customWidth="1"/>
    <col min="8" max="8" width="13.7109375" customWidth="1"/>
  </cols>
  <sheetData>
    <row r="1" spans="1:8" ht="19.5" thickBot="1">
      <c r="A1" s="61" t="s">
        <v>81</v>
      </c>
      <c r="B1" s="61"/>
      <c r="C1" s="61"/>
      <c r="D1" s="61"/>
      <c r="E1" s="62"/>
      <c r="F1" s="62"/>
      <c r="G1" s="62"/>
      <c r="H1" s="62"/>
    </row>
    <row r="2" spans="1:8" ht="19.5" thickBot="1">
      <c r="A2" s="63" t="s">
        <v>61</v>
      </c>
      <c r="B2" s="63"/>
      <c r="C2" s="63"/>
      <c r="D2" s="63"/>
      <c r="E2" s="54"/>
      <c r="F2" s="62" t="s">
        <v>60</v>
      </c>
      <c r="G2" s="62"/>
      <c r="H2" s="62"/>
    </row>
    <row r="3" spans="1:8" ht="26.25" thickBot="1">
      <c r="A3" s="49" t="s">
        <v>0</v>
      </c>
      <c r="B3" s="49" t="s">
        <v>1</v>
      </c>
      <c r="C3" s="49" t="s">
        <v>2</v>
      </c>
      <c r="D3" s="49" t="s">
        <v>3</v>
      </c>
      <c r="E3" s="2" t="s">
        <v>4</v>
      </c>
      <c r="F3" s="3" t="s">
        <v>5</v>
      </c>
      <c r="G3" s="4" t="s">
        <v>6</v>
      </c>
      <c r="H3" s="5" t="s">
        <v>7</v>
      </c>
    </row>
    <row r="4" spans="1:8">
      <c r="A4" s="22">
        <v>1</v>
      </c>
      <c r="B4" s="23"/>
      <c r="C4" s="23"/>
      <c r="D4" s="7" t="s">
        <v>18</v>
      </c>
      <c r="E4" s="7"/>
      <c r="F4" s="8"/>
      <c r="G4" s="8"/>
      <c r="H4" s="9"/>
    </row>
    <row r="5" spans="1:8">
      <c r="A5" s="15" t="s">
        <v>8</v>
      </c>
      <c r="B5" s="15"/>
      <c r="C5" s="15"/>
      <c r="D5" s="24" t="s">
        <v>52</v>
      </c>
      <c r="E5" s="24"/>
      <c r="F5" s="11"/>
      <c r="G5" s="25"/>
      <c r="H5" s="25"/>
    </row>
    <row r="6" spans="1:8">
      <c r="A6" s="10" t="s">
        <v>48</v>
      </c>
      <c r="B6" s="10">
        <v>97644</v>
      </c>
      <c r="C6" s="17" t="s">
        <v>9</v>
      </c>
      <c r="D6" s="32" t="s">
        <v>54</v>
      </c>
      <c r="E6" s="17" t="s">
        <v>13</v>
      </c>
      <c r="F6" s="11">
        <v>31.92</v>
      </c>
      <c r="G6" s="26">
        <v>7.12</v>
      </c>
      <c r="H6" s="26">
        <f>F6*G6</f>
        <v>227.27040000000002</v>
      </c>
    </row>
    <row r="7" spans="1:8">
      <c r="A7" s="10" t="s">
        <v>59</v>
      </c>
      <c r="B7" s="10">
        <v>3149</v>
      </c>
      <c r="C7" s="17" t="s">
        <v>19</v>
      </c>
      <c r="D7" s="32" t="s">
        <v>63</v>
      </c>
      <c r="E7" s="17" t="s">
        <v>13</v>
      </c>
      <c r="F7" s="11">
        <v>32</v>
      </c>
      <c r="G7" s="26">
        <v>27.24</v>
      </c>
      <c r="H7" s="26">
        <f>F7*G7</f>
        <v>871.68</v>
      </c>
    </row>
    <row r="8" spans="1:8" ht="25.5">
      <c r="A8" s="10" t="s">
        <v>75</v>
      </c>
      <c r="B8" s="10">
        <v>9692</v>
      </c>
      <c r="C8" s="17" t="s">
        <v>19</v>
      </c>
      <c r="D8" s="32" t="s">
        <v>78</v>
      </c>
      <c r="E8" s="17" t="s">
        <v>77</v>
      </c>
      <c r="F8" s="11">
        <v>6</v>
      </c>
      <c r="G8" s="26">
        <v>733.84</v>
      </c>
      <c r="H8" s="26">
        <f>F8*G8</f>
        <v>4403.04</v>
      </c>
    </row>
    <row r="9" spans="1:8" ht="25.5">
      <c r="A9" s="10" t="s">
        <v>76</v>
      </c>
      <c r="B9" s="10">
        <v>11556</v>
      </c>
      <c r="C9" s="17" t="s">
        <v>19</v>
      </c>
      <c r="D9" s="34" t="s">
        <v>43</v>
      </c>
      <c r="E9" s="17" t="s">
        <v>13</v>
      </c>
      <c r="F9" s="11">
        <v>32</v>
      </c>
      <c r="G9" s="26">
        <v>355</v>
      </c>
      <c r="H9" s="26">
        <f>F9*G9</f>
        <v>11360</v>
      </c>
    </row>
    <row r="10" spans="1:8">
      <c r="A10" s="15" t="s">
        <v>49</v>
      </c>
      <c r="B10" s="15"/>
      <c r="C10" s="15"/>
      <c r="D10" s="24" t="s">
        <v>53</v>
      </c>
      <c r="E10" s="24"/>
      <c r="F10" s="11"/>
      <c r="G10" s="11"/>
      <c r="H10" s="16"/>
    </row>
    <row r="11" spans="1:8">
      <c r="A11" s="10" t="s">
        <v>50</v>
      </c>
      <c r="B11" s="10">
        <v>97645</v>
      </c>
      <c r="C11" s="17" t="s">
        <v>9</v>
      </c>
      <c r="D11" s="32" t="s">
        <v>62</v>
      </c>
      <c r="E11" s="17" t="s">
        <v>13</v>
      </c>
      <c r="F11" s="11">
        <v>80.8</v>
      </c>
      <c r="G11" s="11">
        <v>20.53</v>
      </c>
      <c r="H11" s="13">
        <f>F11*G11</f>
        <v>1658.8240000000001</v>
      </c>
    </row>
    <row r="12" spans="1:8">
      <c r="A12" s="10" t="s">
        <v>79</v>
      </c>
      <c r="B12" s="10">
        <v>3149</v>
      </c>
      <c r="C12" s="17" t="s">
        <v>19</v>
      </c>
      <c r="D12" s="32" t="s">
        <v>63</v>
      </c>
      <c r="E12" s="17" t="s">
        <v>13</v>
      </c>
      <c r="F12" s="11">
        <v>80.8</v>
      </c>
      <c r="G12" s="26">
        <v>27.24</v>
      </c>
      <c r="H12" s="26">
        <f>F12*G12</f>
        <v>2200.9919999999997</v>
      </c>
    </row>
    <row r="13" spans="1:8" ht="26.25">
      <c r="A13" s="10" t="s">
        <v>80</v>
      </c>
      <c r="B13" s="17">
        <v>150331</v>
      </c>
      <c r="C13" s="17" t="s">
        <v>45</v>
      </c>
      <c r="D13" s="45" t="s">
        <v>97</v>
      </c>
      <c r="E13" s="17" t="s">
        <v>13</v>
      </c>
      <c r="F13" s="11">
        <v>80.8</v>
      </c>
      <c r="G13" s="12">
        <v>279.61</v>
      </c>
      <c r="H13" s="13">
        <f>F13*G13</f>
        <v>22592.488000000001</v>
      </c>
    </row>
    <row r="14" spans="1:8">
      <c r="A14" s="52" t="s">
        <v>10</v>
      </c>
      <c r="B14" s="53"/>
      <c r="C14" s="53"/>
      <c r="D14" s="53"/>
      <c r="E14" s="53"/>
      <c r="F14" s="53"/>
      <c r="G14" s="53"/>
      <c r="H14" s="14">
        <f>SUM(H6:H13)</f>
        <v>43314.294399999999</v>
      </c>
    </row>
    <row r="15" spans="1:8">
      <c r="A15" s="6">
        <v>2</v>
      </c>
      <c r="B15" s="23"/>
      <c r="C15" s="23"/>
      <c r="D15" s="7" t="s">
        <v>21</v>
      </c>
      <c r="E15" s="7"/>
      <c r="F15" s="8"/>
      <c r="G15" s="8"/>
      <c r="H15" s="9"/>
    </row>
    <row r="16" spans="1:8" ht="39">
      <c r="A16" s="17" t="s">
        <v>11</v>
      </c>
      <c r="B16" s="17">
        <v>94441</v>
      </c>
      <c r="C16" s="17" t="s">
        <v>9</v>
      </c>
      <c r="D16" s="45" t="s">
        <v>24</v>
      </c>
      <c r="E16" s="17" t="s">
        <v>13</v>
      </c>
      <c r="F16" s="11">
        <v>120</v>
      </c>
      <c r="G16" s="12">
        <v>22.53</v>
      </c>
      <c r="H16" s="13">
        <f t="shared" ref="H16:H17" si="0">F16*G16</f>
        <v>2703.6000000000004</v>
      </c>
    </row>
    <row r="17" spans="1:8" ht="38.25">
      <c r="A17" s="17" t="s">
        <v>51</v>
      </c>
      <c r="B17" s="17">
        <v>92540</v>
      </c>
      <c r="C17" s="17" t="s">
        <v>9</v>
      </c>
      <c r="D17" s="18" t="s">
        <v>95</v>
      </c>
      <c r="E17" s="17" t="s">
        <v>13</v>
      </c>
      <c r="F17" s="11">
        <v>10</v>
      </c>
      <c r="G17" s="12">
        <v>54.17</v>
      </c>
      <c r="H17" s="13">
        <f t="shared" si="0"/>
        <v>541.70000000000005</v>
      </c>
    </row>
    <row r="18" spans="1:8">
      <c r="A18" s="52" t="s">
        <v>10</v>
      </c>
      <c r="B18" s="53"/>
      <c r="C18" s="53"/>
      <c r="D18" s="53"/>
      <c r="E18" s="53"/>
      <c r="F18" s="53"/>
      <c r="G18" s="53"/>
      <c r="H18" s="14">
        <f>SUM(H16:H17)</f>
        <v>3245.3</v>
      </c>
    </row>
    <row r="19" spans="1:8">
      <c r="A19" s="6">
        <v>3</v>
      </c>
      <c r="B19" s="6"/>
      <c r="C19" s="6"/>
      <c r="D19" s="7" t="s">
        <v>28</v>
      </c>
      <c r="E19" s="7"/>
      <c r="F19" s="8"/>
      <c r="G19" s="8"/>
      <c r="H19" s="9"/>
    </row>
    <row r="20" spans="1:8" ht="25.5">
      <c r="A20" s="17" t="s">
        <v>12</v>
      </c>
      <c r="B20" s="17">
        <v>87262</v>
      </c>
      <c r="C20" s="17" t="s">
        <v>9</v>
      </c>
      <c r="D20" s="18" t="s">
        <v>56</v>
      </c>
      <c r="E20" s="17" t="s">
        <v>13</v>
      </c>
      <c r="F20" s="11">
        <v>173</v>
      </c>
      <c r="G20" s="12">
        <v>98.34</v>
      </c>
      <c r="H20" s="13">
        <f>F20*G20</f>
        <v>17012.82</v>
      </c>
    </row>
    <row r="21" spans="1:8" ht="25.5">
      <c r="A21" s="59" t="s">
        <v>14</v>
      </c>
      <c r="B21" s="56">
        <v>98695</v>
      </c>
      <c r="C21" s="59" t="s">
        <v>9</v>
      </c>
      <c r="D21" s="60" t="s">
        <v>93</v>
      </c>
      <c r="E21" s="56" t="s">
        <v>16</v>
      </c>
      <c r="F21" s="58">
        <v>32</v>
      </c>
      <c r="G21" s="57">
        <v>54.93</v>
      </c>
      <c r="H21" s="13">
        <f>F21*G21</f>
        <v>1757.76</v>
      </c>
    </row>
    <row r="22" spans="1:8">
      <c r="A22" s="59" t="s">
        <v>94</v>
      </c>
      <c r="B22" s="17">
        <v>87262</v>
      </c>
      <c r="C22" s="17" t="s">
        <v>9</v>
      </c>
      <c r="D22" s="18" t="s">
        <v>55</v>
      </c>
      <c r="E22" s="17" t="s">
        <v>13</v>
      </c>
      <c r="F22" s="11">
        <v>522.66999999999996</v>
      </c>
      <c r="G22" s="12">
        <v>98.34</v>
      </c>
      <c r="H22" s="13">
        <f>F22*G22</f>
        <v>51399.3678</v>
      </c>
    </row>
    <row r="23" spans="1:8">
      <c r="A23" s="52" t="s">
        <v>10</v>
      </c>
      <c r="B23" s="53"/>
      <c r="C23" s="53"/>
      <c r="D23" s="53"/>
      <c r="E23" s="53"/>
      <c r="F23" s="53"/>
      <c r="G23" s="53"/>
      <c r="H23" s="14">
        <f>SUM(H20:H22)</f>
        <v>70169.947799999994</v>
      </c>
    </row>
    <row r="24" spans="1:8">
      <c r="A24" s="6">
        <v>4</v>
      </c>
      <c r="B24" s="6"/>
      <c r="C24" s="6"/>
      <c r="D24" s="7" t="s">
        <v>29</v>
      </c>
      <c r="E24" s="7"/>
      <c r="F24" s="8"/>
      <c r="G24" s="8"/>
      <c r="H24" s="9"/>
    </row>
    <row r="25" spans="1:8" ht="25.5">
      <c r="A25" s="17" t="s">
        <v>15</v>
      </c>
      <c r="B25" s="17">
        <v>2278</v>
      </c>
      <c r="C25" s="17" t="s">
        <v>19</v>
      </c>
      <c r="D25" s="18" t="s">
        <v>44</v>
      </c>
      <c r="E25" s="17" t="s">
        <v>13</v>
      </c>
      <c r="F25" s="11">
        <v>400</v>
      </c>
      <c r="G25" s="12">
        <v>8.81</v>
      </c>
      <c r="H25" s="13">
        <f>F25*G25</f>
        <v>3524</v>
      </c>
    </row>
    <row r="26" spans="1:8">
      <c r="A26" s="17" t="s">
        <v>64</v>
      </c>
      <c r="B26" s="17">
        <v>88489</v>
      </c>
      <c r="C26" s="17" t="s">
        <v>9</v>
      </c>
      <c r="D26" s="18" t="s">
        <v>30</v>
      </c>
      <c r="E26" s="17" t="s">
        <v>13</v>
      </c>
      <c r="F26" s="11">
        <v>2500</v>
      </c>
      <c r="G26" s="12">
        <v>10.96</v>
      </c>
      <c r="H26" s="13">
        <f>F26*G26</f>
        <v>27400.000000000004</v>
      </c>
    </row>
    <row r="27" spans="1:8">
      <c r="A27" s="52" t="s">
        <v>10</v>
      </c>
      <c r="B27" s="53"/>
      <c r="C27" s="53"/>
      <c r="D27" s="53"/>
      <c r="E27" s="53"/>
      <c r="F27" s="53"/>
      <c r="G27" s="53"/>
      <c r="H27" s="14">
        <f>SUM(H25:H26)</f>
        <v>30924.000000000004</v>
      </c>
    </row>
    <row r="28" spans="1:8">
      <c r="A28" s="22">
        <v>5</v>
      </c>
      <c r="B28" s="22"/>
      <c r="C28" s="22"/>
      <c r="D28" s="27" t="s">
        <v>31</v>
      </c>
      <c r="E28" s="28"/>
      <c r="F28" s="29"/>
      <c r="G28" s="29"/>
      <c r="H28" s="9"/>
    </row>
    <row r="29" spans="1:8">
      <c r="A29" s="19" t="s">
        <v>17</v>
      </c>
      <c r="B29" s="19"/>
      <c r="C29" s="19"/>
      <c r="D29" s="30" t="s">
        <v>32</v>
      </c>
      <c r="E29" s="31"/>
      <c r="F29" s="11"/>
      <c r="G29" s="13"/>
      <c r="H29" s="13"/>
    </row>
    <row r="30" spans="1:8" ht="26.25">
      <c r="A30" s="20" t="s">
        <v>66</v>
      </c>
      <c r="B30" s="10">
        <v>11077</v>
      </c>
      <c r="C30" s="10" t="s">
        <v>19</v>
      </c>
      <c r="D30" s="46" t="s">
        <v>73</v>
      </c>
      <c r="E30" s="10" t="s">
        <v>20</v>
      </c>
      <c r="F30" s="11">
        <v>1</v>
      </c>
      <c r="G30" s="12">
        <v>10284.19</v>
      </c>
      <c r="H30" s="13">
        <f t="shared" ref="H30:H37" si="1">F30*G30</f>
        <v>10284.19</v>
      </c>
    </row>
    <row r="31" spans="1:8">
      <c r="A31" s="20" t="s">
        <v>67</v>
      </c>
      <c r="B31" s="10">
        <v>6387</v>
      </c>
      <c r="C31" s="10" t="s">
        <v>19</v>
      </c>
      <c r="D31" s="51" t="s">
        <v>74</v>
      </c>
      <c r="E31" s="10" t="s">
        <v>20</v>
      </c>
      <c r="F31" s="11">
        <v>1</v>
      </c>
      <c r="G31" s="12">
        <v>379.55</v>
      </c>
      <c r="H31" s="13">
        <f t="shared" si="1"/>
        <v>379.55</v>
      </c>
    </row>
    <row r="32" spans="1:8">
      <c r="A32" s="20" t="s">
        <v>68</v>
      </c>
      <c r="B32" s="10">
        <v>91793</v>
      </c>
      <c r="C32" s="10" t="s">
        <v>9</v>
      </c>
      <c r="D32" s="32" t="s">
        <v>47</v>
      </c>
      <c r="E32" s="10" t="s">
        <v>16</v>
      </c>
      <c r="F32" s="11">
        <v>32</v>
      </c>
      <c r="G32" s="12">
        <v>66.58</v>
      </c>
      <c r="H32" s="13">
        <f t="shared" si="1"/>
        <v>2130.56</v>
      </c>
    </row>
    <row r="33" spans="1:8">
      <c r="A33" s="20" t="s">
        <v>85</v>
      </c>
      <c r="B33" s="17" t="s">
        <v>84</v>
      </c>
      <c r="C33" s="17" t="s">
        <v>83</v>
      </c>
      <c r="D33" s="36" t="s">
        <v>82</v>
      </c>
      <c r="E33" s="38" t="s">
        <v>20</v>
      </c>
      <c r="F33" s="11">
        <v>6</v>
      </c>
      <c r="G33" s="12">
        <v>97.72</v>
      </c>
      <c r="H33" s="13">
        <f t="shared" si="1"/>
        <v>586.31999999999994</v>
      </c>
    </row>
    <row r="34" spans="1:8" ht="51">
      <c r="A34" s="20" t="s">
        <v>86</v>
      </c>
      <c r="B34" s="17">
        <v>12271</v>
      </c>
      <c r="C34" s="17" t="s">
        <v>19</v>
      </c>
      <c r="D34" s="36" t="s">
        <v>57</v>
      </c>
      <c r="E34" s="38" t="s">
        <v>20</v>
      </c>
      <c r="F34" s="11">
        <v>2</v>
      </c>
      <c r="G34" s="12">
        <v>806.51</v>
      </c>
      <c r="H34" s="13">
        <f t="shared" si="1"/>
        <v>1613.02</v>
      </c>
    </row>
    <row r="35" spans="1:8" ht="25.5">
      <c r="A35" s="20" t="s">
        <v>87</v>
      </c>
      <c r="B35" s="17">
        <v>2096</v>
      </c>
      <c r="C35" s="17" t="s">
        <v>19</v>
      </c>
      <c r="D35" s="36" t="s">
        <v>65</v>
      </c>
      <c r="E35" s="38" t="s">
        <v>20</v>
      </c>
      <c r="F35" s="11">
        <v>2</v>
      </c>
      <c r="G35" s="12">
        <v>43.05</v>
      </c>
      <c r="H35" s="13">
        <f t="shared" si="1"/>
        <v>86.1</v>
      </c>
    </row>
    <row r="36" spans="1:8" ht="38.25">
      <c r="A36" s="20" t="s">
        <v>88</v>
      </c>
      <c r="B36" s="17">
        <v>7180</v>
      </c>
      <c r="C36" s="17" t="s">
        <v>19</v>
      </c>
      <c r="D36" s="36" t="s">
        <v>72</v>
      </c>
      <c r="E36" s="38" t="s">
        <v>20</v>
      </c>
      <c r="F36" s="11">
        <v>2</v>
      </c>
      <c r="G36" s="12">
        <v>285.63</v>
      </c>
      <c r="H36" s="13">
        <f t="shared" si="1"/>
        <v>571.26</v>
      </c>
    </row>
    <row r="37" spans="1:8">
      <c r="A37" s="20" t="s">
        <v>89</v>
      </c>
      <c r="B37" s="10">
        <v>72739</v>
      </c>
      <c r="C37" s="10" t="s">
        <v>9</v>
      </c>
      <c r="D37" s="46" t="s">
        <v>96</v>
      </c>
      <c r="E37" s="10" t="s">
        <v>20</v>
      </c>
      <c r="F37" s="11">
        <v>2</v>
      </c>
      <c r="G37" s="12">
        <v>450</v>
      </c>
      <c r="H37" s="13">
        <f t="shared" si="1"/>
        <v>900</v>
      </c>
    </row>
    <row r="38" spans="1:8">
      <c r="A38" s="52" t="s">
        <v>10</v>
      </c>
      <c r="B38" s="53"/>
      <c r="C38" s="53"/>
      <c r="D38" s="53"/>
      <c r="E38" s="53"/>
      <c r="F38" s="53"/>
      <c r="G38" s="53"/>
      <c r="H38" s="14">
        <f>SUM(H30:H37)</f>
        <v>16551</v>
      </c>
    </row>
    <row r="39" spans="1:8">
      <c r="A39" s="6">
        <v>6</v>
      </c>
      <c r="B39" s="6"/>
      <c r="C39" s="6"/>
      <c r="D39" s="7" t="s">
        <v>33</v>
      </c>
      <c r="E39" s="7"/>
      <c r="F39" s="8"/>
      <c r="G39" s="8"/>
      <c r="H39" s="9"/>
    </row>
    <row r="40" spans="1:8">
      <c r="A40" s="35" t="s">
        <v>69</v>
      </c>
      <c r="B40" s="17">
        <v>12091</v>
      </c>
      <c r="C40" s="17" t="s">
        <v>9</v>
      </c>
      <c r="D40" s="18" t="s">
        <v>58</v>
      </c>
      <c r="E40" s="17" t="s">
        <v>20</v>
      </c>
      <c r="F40" s="11">
        <v>40</v>
      </c>
      <c r="G40" s="12">
        <v>77.739999999999995</v>
      </c>
      <c r="H40" s="13">
        <f>F40*G40</f>
        <v>3109.6</v>
      </c>
    </row>
    <row r="41" spans="1:8">
      <c r="A41" s="52" t="s">
        <v>10</v>
      </c>
      <c r="B41" s="53"/>
      <c r="C41" s="53"/>
      <c r="D41" s="53"/>
      <c r="E41" s="53"/>
      <c r="F41" s="53"/>
      <c r="G41" s="53"/>
      <c r="H41" s="14">
        <f>SUM(H40:H40)</f>
        <v>3109.6</v>
      </c>
    </row>
    <row r="42" spans="1:8">
      <c r="A42" s="6">
        <v>7</v>
      </c>
      <c r="B42" s="6"/>
      <c r="C42" s="6"/>
      <c r="D42" s="7" t="s">
        <v>34</v>
      </c>
      <c r="E42" s="7"/>
      <c r="F42" s="8"/>
      <c r="G42" s="8"/>
      <c r="H42" s="9"/>
    </row>
    <row r="43" spans="1:8">
      <c r="A43" s="17" t="s">
        <v>22</v>
      </c>
      <c r="B43" s="17">
        <v>9537</v>
      </c>
      <c r="C43" s="17" t="s">
        <v>9</v>
      </c>
      <c r="D43" s="36" t="s">
        <v>35</v>
      </c>
      <c r="E43" s="17" t="s">
        <v>13</v>
      </c>
      <c r="F43" s="11">
        <v>600</v>
      </c>
      <c r="G43" s="12">
        <v>2.34</v>
      </c>
      <c r="H43" s="13">
        <f t="shared" ref="H43:H48" si="2">F43*G43</f>
        <v>1404</v>
      </c>
    </row>
    <row r="44" spans="1:8">
      <c r="A44" s="17" t="s">
        <v>23</v>
      </c>
      <c r="B44" s="17">
        <v>1511</v>
      </c>
      <c r="C44" s="17" t="s">
        <v>19</v>
      </c>
      <c r="D44" s="36" t="s">
        <v>46</v>
      </c>
      <c r="E44" s="17" t="s">
        <v>20</v>
      </c>
      <c r="F44" s="11">
        <v>4</v>
      </c>
      <c r="G44" s="12">
        <v>149.26</v>
      </c>
      <c r="H44" s="13">
        <f t="shared" si="2"/>
        <v>597.04</v>
      </c>
    </row>
    <row r="45" spans="1:8">
      <c r="A45" s="17" t="s">
        <v>25</v>
      </c>
      <c r="B45" s="17">
        <v>3477</v>
      </c>
      <c r="C45" s="17" t="s">
        <v>19</v>
      </c>
      <c r="D45" s="36" t="s">
        <v>36</v>
      </c>
      <c r="E45" s="17" t="s">
        <v>20</v>
      </c>
      <c r="F45" s="11">
        <v>15</v>
      </c>
      <c r="G45" s="12">
        <v>77.790000000000006</v>
      </c>
      <c r="H45" s="13">
        <f t="shared" si="2"/>
        <v>1166.8500000000001</v>
      </c>
    </row>
    <row r="46" spans="1:8">
      <c r="A46" s="17" t="s">
        <v>26</v>
      </c>
      <c r="B46" s="37" t="s">
        <v>37</v>
      </c>
      <c r="C46" s="17" t="s">
        <v>19</v>
      </c>
      <c r="D46" s="48" t="s">
        <v>38</v>
      </c>
      <c r="E46" s="38" t="s">
        <v>20</v>
      </c>
      <c r="F46" s="13">
        <v>4</v>
      </c>
      <c r="G46" s="39">
        <v>13.54</v>
      </c>
      <c r="H46" s="13">
        <f t="shared" si="2"/>
        <v>54.16</v>
      </c>
    </row>
    <row r="47" spans="1:8">
      <c r="A47" s="17" t="s">
        <v>27</v>
      </c>
      <c r="B47" s="37"/>
      <c r="C47" s="17" t="s">
        <v>90</v>
      </c>
      <c r="D47" s="48" t="s">
        <v>91</v>
      </c>
      <c r="E47" s="38" t="s">
        <v>77</v>
      </c>
      <c r="F47" s="13">
        <v>4</v>
      </c>
      <c r="G47" s="39">
        <v>65.5</v>
      </c>
      <c r="H47" s="13">
        <f t="shared" si="2"/>
        <v>262</v>
      </c>
    </row>
    <row r="48" spans="1:8" ht="38.25">
      <c r="A48" s="17" t="s">
        <v>70</v>
      </c>
      <c r="B48" s="17">
        <v>7323</v>
      </c>
      <c r="C48" s="17" t="s">
        <v>19</v>
      </c>
      <c r="D48" s="36" t="s">
        <v>92</v>
      </c>
      <c r="E48" s="21" t="s">
        <v>13</v>
      </c>
      <c r="F48" s="11">
        <v>80</v>
      </c>
      <c r="G48" s="12">
        <v>203.9</v>
      </c>
      <c r="H48" s="13">
        <f t="shared" si="2"/>
        <v>16312</v>
      </c>
    </row>
    <row r="49" spans="1:8">
      <c r="A49" s="52" t="s">
        <v>10</v>
      </c>
      <c r="B49" s="53"/>
      <c r="C49" s="53"/>
      <c r="D49" s="53"/>
      <c r="E49" s="53"/>
      <c r="F49" s="53"/>
      <c r="G49" s="53"/>
      <c r="H49" s="14">
        <f>SUM(H43:H48)</f>
        <v>19796.05</v>
      </c>
    </row>
    <row r="50" spans="1:8">
      <c r="A50" s="55" t="s">
        <v>39</v>
      </c>
      <c r="B50" s="55"/>
      <c r="C50" s="1"/>
      <c r="D50" s="40"/>
      <c r="E50" s="33"/>
      <c r="F50" s="55" t="s">
        <v>39</v>
      </c>
      <c r="G50" s="55"/>
      <c r="H50" s="41">
        <f>H14+H18+H23+H27+H38+H41+H49</f>
        <v>187110.19219999999</v>
      </c>
    </row>
    <row r="51" spans="1:8">
      <c r="A51" s="42" t="s">
        <v>40</v>
      </c>
      <c r="B51" s="43"/>
      <c r="C51" s="43"/>
      <c r="D51" s="47" t="s">
        <v>41</v>
      </c>
      <c r="E51" s="47"/>
      <c r="F51" s="47"/>
      <c r="G51" s="47"/>
      <c r="H51" s="44">
        <f>H50*1.2471</f>
        <v>233345.12069262</v>
      </c>
    </row>
    <row r="52" spans="1:8" ht="89.25">
      <c r="A52" s="50"/>
      <c r="B52" s="50"/>
      <c r="C52" s="50"/>
      <c r="D52" s="50" t="s">
        <v>42</v>
      </c>
      <c r="E52" s="50"/>
      <c r="F52" s="1"/>
      <c r="G52" s="50" t="s">
        <v>71</v>
      </c>
      <c r="H52" s="50"/>
    </row>
  </sheetData>
  <mergeCells count="3">
    <mergeCell ref="A1:H1"/>
    <mergeCell ref="A2:D2"/>
    <mergeCell ref="F2:H2"/>
  </mergeCells>
  <conditionalFormatting sqref="F3:G3 F42:G42 G5:G9">
    <cfRule type="cellIs" dxfId="1" priority="2" stopIfTrue="1" operator="equal">
      <formula>0</formula>
    </cfRule>
  </conditionalFormatting>
  <conditionalFormatting sqref="G12">
    <cfRule type="cellIs" dxfId="0" priority="1" stopIfTrue="1" operator="equal">
      <formula>0</formula>
    </cfRule>
  </conditionalFormatting>
  <pageMargins left="0.511811024" right="0.511811024" top="0.78740157499999996" bottom="0.78740157499999996" header="0.31496062000000002" footer="0.31496062000000002"/>
  <pageSetup paperSize="9" scale="73"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PIRANHAS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2019-08-16T14:54:51Z</cp:lastPrinted>
  <dcterms:created xsi:type="dcterms:W3CDTF">2019-03-28T18:00:10Z</dcterms:created>
  <dcterms:modified xsi:type="dcterms:W3CDTF">2019-09-11T18:55:04Z</dcterms:modified>
</cp:coreProperties>
</file>