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SOTRABALHOS\TOMADA DE PREÇO\TOMADA DE PREÇO - 008 - 2019 - CONTINUIDADE - PRAÇA SETOR 4\"/>
    </mc:Choice>
  </mc:AlternateContent>
  <bookViews>
    <workbookView xWindow="0" yWindow="0" windowWidth="20490" windowHeight="7155"/>
  </bookViews>
  <sheets>
    <sheet name="Orçamento" sheetId="1" r:id="rId1"/>
  </sheets>
  <definedNames>
    <definedName name="_xlnm._FilterDatabase" localSheetId="0" hidden="1">Orçamento!$A$8:$K$8</definedName>
    <definedName name="_xlnm.Print_Area" localSheetId="0">Orçamento!$A$2:$K$107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K22" i="1" l="1"/>
  <c r="K11" i="1"/>
  <c r="J100" i="1" l="1"/>
  <c r="J97" i="1"/>
  <c r="J98" i="1"/>
  <c r="K96" i="1"/>
  <c r="J96" i="1"/>
  <c r="J93" i="1"/>
  <c r="J94" i="1"/>
  <c r="J92" i="1"/>
  <c r="J89" i="1"/>
  <c r="J90" i="1"/>
  <c r="K88" i="1"/>
  <c r="J88" i="1"/>
  <c r="J86" i="1"/>
  <c r="K85" i="1"/>
  <c r="J85" i="1"/>
  <c r="J74" i="1"/>
  <c r="J75" i="1"/>
  <c r="J76" i="1"/>
  <c r="J77" i="1"/>
  <c r="J78" i="1"/>
  <c r="J79" i="1"/>
  <c r="J80" i="1"/>
  <c r="J81" i="1"/>
  <c r="J82" i="1"/>
  <c r="J83" i="1"/>
  <c r="J73" i="1"/>
  <c r="J58" i="1"/>
  <c r="J59" i="1"/>
  <c r="J60" i="1"/>
  <c r="J61" i="1"/>
  <c r="J62" i="1"/>
  <c r="J63" i="1"/>
  <c r="J64" i="1"/>
  <c r="J65" i="1"/>
  <c r="J66" i="1"/>
  <c r="J67" i="1"/>
  <c r="J68" i="1"/>
  <c r="J69" i="1"/>
  <c r="J70" i="1"/>
  <c r="J71" i="1"/>
  <c r="K57" i="1"/>
  <c r="J57" i="1"/>
  <c r="J55" i="1"/>
  <c r="K54" i="1"/>
  <c r="J54" i="1"/>
  <c r="J52" i="1"/>
  <c r="K51" i="1"/>
  <c r="J51" i="1"/>
  <c r="J49" i="1"/>
  <c r="J46" i="1"/>
  <c r="J47" i="1"/>
  <c r="K45" i="1"/>
  <c r="J45" i="1"/>
  <c r="J43" i="1"/>
  <c r="K42" i="1"/>
  <c r="J42" i="1"/>
  <c r="J40" i="1"/>
  <c r="K39" i="1"/>
  <c r="J39" i="1"/>
  <c r="J37" i="1"/>
  <c r="I100" i="1"/>
  <c r="K100" i="1" s="1"/>
  <c r="I98" i="1"/>
  <c r="K98" i="1" s="1"/>
  <c r="I97" i="1"/>
  <c r="K97" i="1" s="1"/>
  <c r="I96" i="1"/>
  <c r="I94" i="1"/>
  <c r="K94" i="1" s="1"/>
  <c r="I93" i="1"/>
  <c r="K93" i="1" s="1"/>
  <c r="I92" i="1"/>
  <c r="K92" i="1" s="1"/>
  <c r="I90" i="1"/>
  <c r="K90" i="1" s="1"/>
  <c r="I89" i="1"/>
  <c r="K89" i="1" s="1"/>
  <c r="I88" i="1"/>
  <c r="I86" i="1"/>
  <c r="K86" i="1" s="1"/>
  <c r="I85" i="1"/>
  <c r="I74" i="1"/>
  <c r="K74" i="1" s="1"/>
  <c r="I75" i="1"/>
  <c r="K75" i="1" s="1"/>
  <c r="I76" i="1"/>
  <c r="K76" i="1" s="1"/>
  <c r="I77" i="1"/>
  <c r="K77" i="1" s="1"/>
  <c r="I78" i="1"/>
  <c r="K78" i="1" s="1"/>
  <c r="I79" i="1"/>
  <c r="K79" i="1" s="1"/>
  <c r="I80" i="1"/>
  <c r="K80" i="1" s="1"/>
  <c r="I81" i="1"/>
  <c r="K81" i="1" s="1"/>
  <c r="I82" i="1"/>
  <c r="K82" i="1" s="1"/>
  <c r="I83" i="1"/>
  <c r="K83" i="1" s="1"/>
  <c r="I73" i="1"/>
  <c r="K73" i="1" s="1"/>
  <c r="I58" i="1"/>
  <c r="K58" i="1" s="1"/>
  <c r="I59" i="1"/>
  <c r="K59" i="1" s="1"/>
  <c r="I60" i="1"/>
  <c r="K60" i="1" s="1"/>
  <c r="I61" i="1"/>
  <c r="K61" i="1" s="1"/>
  <c r="I62" i="1"/>
  <c r="K62" i="1" s="1"/>
  <c r="I63" i="1"/>
  <c r="K63" i="1" s="1"/>
  <c r="I64" i="1"/>
  <c r="K64" i="1" s="1"/>
  <c r="I65" i="1"/>
  <c r="K65" i="1" s="1"/>
  <c r="I66" i="1"/>
  <c r="K66" i="1" s="1"/>
  <c r="I67" i="1"/>
  <c r="K67" i="1" s="1"/>
  <c r="I68" i="1"/>
  <c r="K68" i="1" s="1"/>
  <c r="I69" i="1"/>
  <c r="K69" i="1" s="1"/>
  <c r="I70" i="1"/>
  <c r="K70" i="1" s="1"/>
  <c r="I71" i="1"/>
  <c r="K71" i="1" s="1"/>
  <c r="I57" i="1"/>
  <c r="I55" i="1"/>
  <c r="K55" i="1" s="1"/>
  <c r="I54" i="1"/>
  <c r="I52" i="1"/>
  <c r="K52" i="1" s="1"/>
  <c r="I51" i="1"/>
  <c r="I49" i="1"/>
  <c r="K49" i="1" s="1"/>
  <c r="I47" i="1"/>
  <c r="K47" i="1" s="1"/>
  <c r="I46" i="1"/>
  <c r="K46" i="1" s="1"/>
  <c r="I45" i="1"/>
  <c r="I43" i="1"/>
  <c r="K43" i="1" s="1"/>
  <c r="I42" i="1"/>
  <c r="I40" i="1"/>
  <c r="K40" i="1" s="1"/>
  <c r="I39" i="1"/>
  <c r="I37" i="1"/>
  <c r="K37" i="1" s="1"/>
  <c r="K36" i="1" l="1"/>
  <c r="J29" i="1"/>
  <c r="J103" i="1"/>
  <c r="J32" i="1"/>
  <c r="J33" i="1"/>
  <c r="J34" i="1"/>
  <c r="J35" i="1"/>
  <c r="I103" i="1"/>
  <c r="K103" i="1" s="1"/>
  <c r="K102" i="1" s="1"/>
  <c r="I32" i="1"/>
  <c r="K32" i="1" s="1"/>
  <c r="I33" i="1"/>
  <c r="K33" i="1" s="1"/>
  <c r="I34" i="1"/>
  <c r="K34" i="1" s="1"/>
  <c r="I35" i="1"/>
  <c r="K35" i="1" s="1"/>
  <c r="I31" i="1"/>
  <c r="I24" i="1"/>
  <c r="I25" i="1"/>
  <c r="I26" i="1"/>
  <c r="I27" i="1"/>
  <c r="I28" i="1"/>
  <c r="I29" i="1"/>
  <c r="K29" i="1" s="1"/>
  <c r="I23" i="1"/>
  <c r="I21" i="1"/>
  <c r="I20" i="1"/>
  <c r="I13" i="1"/>
  <c r="I14" i="1"/>
  <c r="I15" i="1"/>
  <c r="I16" i="1"/>
  <c r="I17" i="1"/>
  <c r="I18" i="1"/>
  <c r="I12" i="1"/>
  <c r="I10" i="1"/>
  <c r="J31" i="1" l="1"/>
  <c r="K31" i="1"/>
  <c r="K30" i="1" s="1"/>
  <c r="K10" i="1" l="1"/>
  <c r="K9" i="1" s="1"/>
  <c r="J10" i="1"/>
  <c r="J28" i="1"/>
  <c r="K28" i="1"/>
  <c r="J27" i="1"/>
  <c r="K27" i="1"/>
  <c r="J26" i="1"/>
  <c r="K26" i="1"/>
  <c r="J25" i="1"/>
  <c r="K105" i="1" s="1"/>
  <c r="K25" i="1"/>
  <c r="J24" i="1"/>
  <c r="K24" i="1"/>
  <c r="J23" i="1"/>
  <c r="K23" i="1"/>
  <c r="J21" i="1"/>
  <c r="K21" i="1"/>
  <c r="J20" i="1"/>
  <c r="K20" i="1"/>
  <c r="J13" i="1"/>
  <c r="J14" i="1"/>
  <c r="J15" i="1"/>
  <c r="J16" i="1"/>
  <c r="J17" i="1"/>
  <c r="J18" i="1"/>
  <c r="J12" i="1"/>
  <c r="K13" i="1"/>
  <c r="K14" i="1"/>
  <c r="K15" i="1"/>
  <c r="K16" i="1"/>
  <c r="K17" i="1"/>
  <c r="K18" i="1"/>
  <c r="K12" i="1"/>
  <c r="K106" i="1" l="1"/>
  <c r="K107" i="1" s="1"/>
  <c r="K19" i="1"/>
  <c r="N36" i="1" l="1"/>
</calcChain>
</file>

<file path=xl/sharedStrings.xml><?xml version="1.0" encoding="utf-8"?>
<sst xmlns="http://schemas.openxmlformats.org/spreadsheetml/2006/main" count="452" uniqueCount="240">
  <si>
    <r>
      <t xml:space="preserve"> Número: </t>
    </r>
    <r>
      <rPr>
        <sz val="13"/>
        <color rgb="FF000000"/>
        <rFont val="Calibri"/>
      </rPr>
      <t>54</t>
    </r>
  </si>
  <si>
    <t xml:space="preserve">          [Substitua pela sua logo em: Administração -&gt; Empresa -&gt; Logo]</t>
  </si>
  <si>
    <r>
      <t xml:space="preserve">BDI Padrão: </t>
    </r>
    <r>
      <rPr>
        <b/>
        <sz val="13"/>
        <color rgb="FF000000"/>
        <rFont val="Calibri"/>
      </rPr>
      <t>21,900%</t>
    </r>
  </si>
  <si>
    <r>
      <t xml:space="preserve"> Estado: </t>
    </r>
    <r>
      <rPr>
        <sz val="13"/>
        <color rgb="FF000000"/>
        <rFont val="Calibri"/>
      </rPr>
      <t>Bahia</t>
    </r>
  </si>
  <si>
    <t>Item</t>
  </si>
  <si>
    <t>Tipo</t>
  </si>
  <si>
    <t>Banco</t>
  </si>
  <si>
    <t>Código</t>
  </si>
  <si>
    <t>Descrição</t>
  </si>
  <si>
    <t>Un.</t>
  </si>
  <si>
    <t>Qtd.</t>
  </si>
  <si>
    <t>Preço Unit</t>
  </si>
  <si>
    <t>Preço com BDI</t>
  </si>
  <si>
    <t>Total sem BDI</t>
  </si>
  <si>
    <t>Total</t>
  </si>
  <si>
    <t xml:space="preserve"> 1</t>
  </si>
  <si>
    <t>SERVIÇOS PRELIMINARES</t>
  </si>
  <si>
    <t xml:space="preserve"> 1.1</t>
  </si>
  <si>
    <t>Composição</t>
  </si>
  <si>
    <t>SINAPI</t>
  </si>
  <si>
    <t>UN</t>
  </si>
  <si>
    <t>Insumo</t>
  </si>
  <si>
    <t>Próprio</t>
  </si>
  <si>
    <t xml:space="preserve"> 2</t>
  </si>
  <si>
    <t>EQUIPAMENTOS</t>
  </si>
  <si>
    <t xml:space="preserve"> 2.1</t>
  </si>
  <si>
    <t>09143/ORSE</t>
  </si>
  <si>
    <t>Equipamento de ginástica - alongador</t>
  </si>
  <si>
    <t xml:space="preserve"> 2.2</t>
  </si>
  <si>
    <t>09145/ORSE</t>
  </si>
  <si>
    <t>Equipamento de ginástica - elíptico</t>
  </si>
  <si>
    <t xml:space="preserve"> 2.3</t>
  </si>
  <si>
    <t>11089/ORSE</t>
  </si>
  <si>
    <t>Equipamento de ginástica - roda de ombro</t>
  </si>
  <si>
    <t xml:space="preserve"> 2.4</t>
  </si>
  <si>
    <t>09148/ORSE</t>
  </si>
  <si>
    <t>Equipamento de ginástica - simulador de caminhada duplo</t>
  </si>
  <si>
    <t xml:space="preserve"> 2.5</t>
  </si>
  <si>
    <t>11387/ORSE</t>
  </si>
  <si>
    <t>Equipamento de ginástica - simulador de caminhada simples</t>
  </si>
  <si>
    <t xml:space="preserve"> 2.6</t>
  </si>
  <si>
    <t>02418/ORSE</t>
  </si>
  <si>
    <t>Escorregadeira em aço carbono c/2,00m de pista (Sergipark ou similar)</t>
  </si>
  <si>
    <t xml:space="preserve"> 2.7</t>
  </si>
  <si>
    <t>02406/ORSE</t>
  </si>
  <si>
    <t>Balanço 3 lugares em aço industrial ou madeira, Sergipark ou similar</t>
  </si>
  <si>
    <t xml:space="preserve"> 3</t>
  </si>
  <si>
    <t>LIXEIRA E BANCOS</t>
  </si>
  <si>
    <t xml:space="preserve"> 3.1</t>
  </si>
  <si>
    <t>LIXEIRA DUPLA, COM CAPACIDADE VOLUMETRICA DE 60L*, FABRICADA EM TUBO DE ACO CARBONO, CESTOS EM CHAPA DE ACO E PINTURA NO PROCESSO ELETROSTATICO - PARA ACADEMIA AO AR LIVRE / ACADEMIA DA TERCEIRA IDADE - ATI</t>
  </si>
  <si>
    <t xml:space="preserve"> 3.2</t>
  </si>
  <si>
    <t>03224/ORSE</t>
  </si>
  <si>
    <t>Banco de concreto pre-moldado com pintura, sem encosto (padrão emurb)</t>
  </si>
  <si>
    <t xml:space="preserve"> 4</t>
  </si>
  <si>
    <t>LIMPEZA FINAL DA OBRA</t>
  </si>
  <si>
    <t>02450/ORSE</t>
  </si>
  <si>
    <t>Limpeza geral</t>
  </si>
  <si>
    <t>M2</t>
  </si>
  <si>
    <t>Total do BDI</t>
  </si>
  <si>
    <t>PAVIMENTO</t>
  </si>
  <si>
    <t>LASTRO DE CONCRETO, PREPARO MECÂNICO, INCLUSOS ADITIVO IMPERMEABILIZANTE, LANÇAMENTO E ADENSAMENTO</t>
  </si>
  <si>
    <t>83534/SINAPI</t>
  </si>
  <si>
    <t>ORSE</t>
  </si>
  <si>
    <t>M³</t>
  </si>
  <si>
    <t>Piso de blocos (lajota) hexagonais (sextavado) de concreto fck=15mpa e = 8cm concreto sobre colchão de areia</t>
  </si>
  <si>
    <t>2604/ORSE</t>
  </si>
  <si>
    <t>M²</t>
  </si>
  <si>
    <t>Piso de blocos (lajota)  (QUADRADA) DE ACORDO COM A EXISTENTE</t>
  </si>
  <si>
    <t>4549/ORSE</t>
  </si>
  <si>
    <t>ESCAVAÇÃO DE MATERIAL ATE 1,5</t>
  </si>
  <si>
    <t xml:space="preserve">AREIA GROSSA </t>
  </si>
  <si>
    <t>367/SINAPI</t>
  </si>
  <si>
    <t>INSUMO</t>
  </si>
  <si>
    <t>ASSENTAMENTO DE GUIA (MEIO-FIO) EM TRECHO RETO, CONFECCIONADA EM CONCRETO PRÉ-FABRICADO, DIMENSÕES 100X15X13X20 CM (COMPRIMENTO X BASE INFERIOR X BASE SUPERIOR X ALTURA), PARA URBANIZAÇÃO INTERNA DE EMPREENDIMENTOS. AF_06/2016_P</t>
  </si>
  <si>
    <t>94275/SINAPI</t>
  </si>
  <si>
    <t>M</t>
  </si>
  <si>
    <t xml:space="preserve">ENTRADA PROVISORIA DE ENERGIA ELETRICA AEREA TRIFASICA 40A EM POSTE </t>
  </si>
  <si>
    <t>ILUMINAÇÃO</t>
  </si>
  <si>
    <t xml:space="preserve"> 6.1</t>
  </si>
  <si>
    <t>Luminária Tecnolux CW 450 Q5 para iluminação pública 04 pétalas c/lâmpada vapor de sódio 250w, c/ acessórios, incluindo poste circular de aço de 9m</t>
  </si>
  <si>
    <t>3772/ORSE</t>
  </si>
  <si>
    <t>REGULARIZACAO E COMPACTACAO DE SUBLEITO ATE 20 CM DE ESPESSURA</t>
  </si>
  <si>
    <t>CABO DE COBRE FLEXÍVEL ISOLADO, 6 MM², ANTI-CHAMA 450/750 V, PARA CIRCUITOS TERMINAIS - FORNECIMENTO E INSTALAÇÃO. AF_12/2015</t>
  </si>
  <si>
    <t>DUTO ESPIRAL FLEXIVEL SINGELO PEAD D=50MM(2”) REVESTIDO COM PVC COM FIO GUIA DE ACO GALVANIZADO, LANCADO DIRETO NO SOLO, INCL CONEXOES</t>
  </si>
  <si>
    <t>73798/SINAPI</t>
  </si>
  <si>
    <t>QUADRO DE DISTRIBUICAO DE ENERGIA P/ 6 DISJUNTORES TERMOMAGNETICOS MONOPOLARES SEM BARRAMENTO, DE EMBUTIR, EM CHAPA METALICA - FORNECIMENTO E INSTALACAO</t>
  </si>
  <si>
    <t>DISJUNTOR MONOPOLAR TIPO DIN, CORRENTE NOMINAL DE 40A - FORNECIMENTO E INSTALAÇÃO. AF_04/2016</t>
  </si>
  <si>
    <t>5.1</t>
  </si>
  <si>
    <t>5.2</t>
  </si>
  <si>
    <t>5.3</t>
  </si>
  <si>
    <t>5.4</t>
  </si>
  <si>
    <t>5.5</t>
  </si>
  <si>
    <t>4.1</t>
  </si>
  <si>
    <t>4.2</t>
  </si>
  <si>
    <t>4.3</t>
  </si>
  <si>
    <t>4.4</t>
  </si>
  <si>
    <t>4.5</t>
  </si>
  <si>
    <t>4.6</t>
  </si>
  <si>
    <t>4.7</t>
  </si>
  <si>
    <r>
      <t xml:space="preserve"> Período: 7</t>
    </r>
    <r>
      <rPr>
        <sz val="13"/>
        <color rgb="FF000000"/>
        <rFont val="Calibri"/>
      </rPr>
      <t>/2019 (Desonerado)</t>
    </r>
  </si>
  <si>
    <r>
      <t xml:space="preserve"> Obra: </t>
    </r>
    <r>
      <rPr>
        <sz val="13"/>
        <color rgb="FF000000"/>
        <rFont val="Calibri"/>
      </rPr>
      <t>Praça SETOR 04</t>
    </r>
  </si>
  <si>
    <t>Planilha Sintética Simples SETOR 04</t>
  </si>
  <si>
    <t>LANCHONETE</t>
  </si>
  <si>
    <t>m²</t>
  </si>
  <si>
    <t>MOVIMENTO DE TERRA</t>
  </si>
  <si>
    <t>escavaçao manual de valas ate1,5m</t>
  </si>
  <si>
    <t>m³</t>
  </si>
  <si>
    <t>reaterro apiloado vala c/ material obra em camadas de 20cm</t>
  </si>
  <si>
    <t>INFRA-ESTRUTURA</t>
  </si>
  <si>
    <t>kg</t>
  </si>
  <si>
    <t>SUPRA-ESTRUTURA</t>
  </si>
  <si>
    <t>PAREDES E PAINEIS</t>
  </si>
  <si>
    <t>ESQUADRIA</t>
  </si>
  <si>
    <t>COBERTURA</t>
  </si>
  <si>
    <t>estrutura de madeira p/ telha ceramica</t>
  </si>
  <si>
    <t>INSTALAÇÃO ELETRICA</t>
  </si>
  <si>
    <t>un</t>
  </si>
  <si>
    <t>dijuntor 25A</t>
  </si>
  <si>
    <t>eletroduto de pvc rigido 3/4``</t>
  </si>
  <si>
    <t>ml</t>
  </si>
  <si>
    <t xml:space="preserve">eletroduto flexivel 3/4" </t>
  </si>
  <si>
    <t>m</t>
  </si>
  <si>
    <t>cabo flexivel isolado 450/750v 1,5</t>
  </si>
  <si>
    <t>cabo flexivel isolado 450/750v 2,5</t>
  </si>
  <si>
    <t>cabo flexivel isolado 450/750v 6,0</t>
  </si>
  <si>
    <t>cabo flexivel isolado 450/750v 10,0</t>
  </si>
  <si>
    <t>caixa otogonal para teto</t>
  </si>
  <si>
    <t>caixa pvc 4X8 para parede</t>
  </si>
  <si>
    <t>interruptor de uma tecla simples</t>
  </si>
  <si>
    <t xml:space="preserve">INSTALAÇÃO HIDRO-SANITÁRIA </t>
  </si>
  <si>
    <t>tubo soldavel de pvc marrom D=20mm</t>
  </si>
  <si>
    <t>tubo soldavel de pvc marrom D=25mm</t>
  </si>
  <si>
    <t>tubo soldavel de pvc marrom D=32m</t>
  </si>
  <si>
    <t>tubo soldavel de pvc marrom D=40m</t>
  </si>
  <si>
    <t>registro de gaveta</t>
  </si>
  <si>
    <t>tubo de pvc p/ esgoto branco 75 mm</t>
  </si>
  <si>
    <t>IMPERMEABILIZAÇÃO</t>
  </si>
  <si>
    <t>impermeabilizaçao de viga baldrame</t>
  </si>
  <si>
    <t>PAVIMENTAÇÃO</t>
  </si>
  <si>
    <t>contrapiso em concreto e=7cm</t>
  </si>
  <si>
    <t>soleira em granito</t>
  </si>
  <si>
    <t>REVESTIMENTO</t>
  </si>
  <si>
    <t>PINTURA</t>
  </si>
  <si>
    <t>massa PVA</t>
  </si>
  <si>
    <t>massa acrilica</t>
  </si>
  <si>
    <t>pintura acrilica</t>
  </si>
  <si>
    <t>DIVERSOS</t>
  </si>
  <si>
    <t>74077/002</t>
  </si>
  <si>
    <t>locaçao obra</t>
  </si>
  <si>
    <t>73964/001</t>
  </si>
  <si>
    <t>CONCRETAGEM DE EDIFICAÇÕES (PAREDES E LAJES) FEITAS COM SISTEMA DE FÔRMAS MANUSEÁVEIS, COM CONCRETO USINADO AUTOADENSÁVEL FCK 20 MPA - LANÇAMENTO E ACABAMENTO. AF_06/2015</t>
  </si>
  <si>
    <t>73942/001</t>
  </si>
  <si>
    <t>aço CA-50 Ø 7.0 a 12.5</t>
  </si>
  <si>
    <t>LAJE PRE-MOLDADA P/FORRO, SOBRECARGA 100KG/M2, VAOS ATE 3,50M/E=8CM, C/LAJOTAS E CAP.C/CONC FCK=20MPA, 3CM, INTER-EIXO 38CM, C/ESCORAMENTO (REAPR.3X) E FERRAGEM NEGATIVA</t>
  </si>
  <si>
    <t>ALVENARIA EM TIJOLO CERAMICO MACICO 5X10X20CM 1/2 VEZ (ESPESSURA 10CM), ASSENTADO COM ARGAMASSA TRACO 1:2:8 (CIMENTO, CAL E AREIA)</t>
  </si>
  <si>
    <t>Vidro temperado  8 mm, liso, transparente, com ferragens</t>
  </si>
  <si>
    <t>Porta em vidro temperado 10mm, na cor verde, inclusive ferragens e acessórios e instalação</t>
  </si>
  <si>
    <t>COBERTURA EM TELHA CERAMICA TIPO PLAN, EXCLUINDO MADEIRAMENTO</t>
  </si>
  <si>
    <t>orse</t>
  </si>
  <si>
    <t>Tomada 2p + t, ABNT, de embutir, 10 A, com placa em pvc</t>
  </si>
  <si>
    <t>Tomada 2p + t, ABNT, de embutir, 20 A, com placa em pvc</t>
  </si>
  <si>
    <t>LUMINARIA SOBREPOR TP CALHA C/REATOR PART CONVENC LAMP 1X20W E STARTERFIX EM LAJE OU FORRO - FORNECIMENTO E COLOCACAO</t>
  </si>
  <si>
    <t>LUMINÁRIA ARANDELA TIPO TARTARUGA PARA 1 LÂMPADA LED - FORNECIMENTO E INSTALAÇÃO. AF_11/2017</t>
  </si>
  <si>
    <t>Caixa d'agua de polietileno - instalada, exceto base de apoio, cap. 1000 litros</t>
  </si>
  <si>
    <t>75030/002</t>
  </si>
  <si>
    <t>75030/003</t>
  </si>
  <si>
    <t>BANCADA MÁRMORE BRANCO POLIDO 150 X 60 CM, COM CUBA DE EMBUTIR DE AÇO INOXIDÁVEL MÉDIA, VÁLVULA AMERICANA EM METAL CROMADO, SIFÃO  TIPO GARRAFA EM METAL CROMADO, ENGATE FLEXÍVEL 30 CM, TORNEIRA  CROMADA TUBO MÓVEL, DE MESA, 1/2 OU 3/4, PARA PIA DE COZINHA, PADRÃO ALTO - FORNEC. E INSTAL. AF_12/2013</t>
  </si>
  <si>
    <t>CAIXA DE GORDURA DUPLA (CAPACIDADE: 126 L), RETANGULAR, EM ALVENARIA COM BLOCOS DE CONCRETO, DIMENSÕES INTERNAS = 0,4X0,7 M, ALTURA INTERNA = 0,8 M. AF_05/2018</t>
  </si>
  <si>
    <t>FOSSA SEPTICA EM ALVENARIA DE TIJOLO CERAMICO MACICO DIMENSOES EXTERNAS 1,90X1,10X1,40M, 1.500 LITROS, REVESTIDA INTERNAMENTE COM BARRA LISA, COM TAMPA EM CONCRETO ARMADO COM ESPESSURA 8CM</t>
  </si>
  <si>
    <t>SUMIDOURO RETANGULAR, EM ALVENARIA COM BLOCOS DE CONCRETO, DIMENSÕES INTERNAS: 0,8 X 1,4 X 3,0 M, ÁREA DE INFILTRAÇÃO: 13,2 M² (PARA 5 CONTRIBUINTES). AF_05/2018</t>
  </si>
  <si>
    <t>IMPERMEABILIZACAO DE CALHAS/LAJES DESCOBERTAS, COM EMULSAO ASFALTICA COM ELASTOMEROS, 3 DEMAOS</t>
  </si>
  <si>
    <t>REVESTIMENTO CERÂMICO PARA PISO COM PLACAS TIPO ESMALTADA EXTRA DE DIMENSÕES 45X45 CM APLICADA EM AMBIENTES DE ÁREA ENTRE 5 M2 E 10 M2. AF_06/2014</t>
  </si>
  <si>
    <t>ARGAMASSA TRAÇO 1:4 (CIMENTO E AREIA GROSSA) PARA CHAPISCO CONVENCIONAL, PREPARO MANUAL. AF_06/2014</t>
  </si>
  <si>
    <t>(COMPOSIÇÃO REPRESENTATIVA) DO SERVIÇO DE EMBOÇO/MASSA ÚNICA, APLICADO MANUALMENTE, TRAÇO 1:2:8, EM BETONEIRA DE 400L, PAREDES INTERNAS, COM EXECUÇÃO DE TALISCAS, EDIFICAÇÃO HABITACIONAL UNIFAMILIAR (CASAS) E EDIFICAÇÃO PÚBLICA PADRÃO. AF_12/2014</t>
  </si>
  <si>
    <t>REVESTIMENTO CERÂMICO PARA PAREDES INTERNAS COM PLACAS TIPO ESMALTADA EXTRA  DE DIMENSÕES 33X45 CM APLICADAS EM AMBIENTES DE ÁREA MAIOR QUE 5 M² A MEIA ALTURA DAS PAREDES. AF_06/2014</t>
  </si>
  <si>
    <t xml:space="preserve"> bancada de marmore</t>
  </si>
  <si>
    <t>6.1</t>
  </si>
  <si>
    <t>6.2</t>
  </si>
  <si>
    <t>6.3</t>
  </si>
  <si>
    <t>6.4</t>
  </si>
  <si>
    <t>6.5</t>
  </si>
  <si>
    <t>6.6</t>
  </si>
  <si>
    <t>6.7</t>
  </si>
  <si>
    <t>6.8</t>
  </si>
  <si>
    <t>6.9</t>
  </si>
  <si>
    <t>6.10</t>
  </si>
  <si>
    <t>6.11</t>
  </si>
  <si>
    <t>6.12</t>
  </si>
  <si>
    <t>6.13</t>
  </si>
  <si>
    <t>6.14</t>
  </si>
  <si>
    <t>6.15</t>
  </si>
  <si>
    <t>6.16</t>
  </si>
  <si>
    <t>6.17</t>
  </si>
  <si>
    <t>6.18</t>
  </si>
  <si>
    <t>6.19</t>
  </si>
  <si>
    <t>6.20</t>
  </si>
  <si>
    <t>6.21</t>
  </si>
  <si>
    <t>6.22</t>
  </si>
  <si>
    <t>6.23</t>
  </si>
  <si>
    <t>6.24</t>
  </si>
  <si>
    <t>6.25</t>
  </si>
  <si>
    <t>6.26</t>
  </si>
  <si>
    <t>6.27</t>
  </si>
  <si>
    <t>6.28</t>
  </si>
  <si>
    <t>6.29</t>
  </si>
  <si>
    <t>6.30</t>
  </si>
  <si>
    <t>6.31</t>
  </si>
  <si>
    <t>6.32</t>
  </si>
  <si>
    <t>6.33</t>
  </si>
  <si>
    <t>6.34</t>
  </si>
  <si>
    <t>6.35</t>
  </si>
  <si>
    <t>6.36</t>
  </si>
  <si>
    <t>6.37</t>
  </si>
  <si>
    <t>6.38</t>
  </si>
  <si>
    <t>6.39</t>
  </si>
  <si>
    <t>6.40</t>
  </si>
  <si>
    <t>6.41</t>
  </si>
  <si>
    <t>6.42</t>
  </si>
  <si>
    <t>6.43</t>
  </si>
  <si>
    <t>6.44</t>
  </si>
  <si>
    <t>6.45</t>
  </si>
  <si>
    <t>6.46</t>
  </si>
  <si>
    <t>6.47</t>
  </si>
  <si>
    <t>6.48</t>
  </si>
  <si>
    <t>6.49</t>
  </si>
  <si>
    <t>6.50</t>
  </si>
  <si>
    <t>6.51</t>
  </si>
  <si>
    <t>6.52</t>
  </si>
  <si>
    <t>6.53</t>
  </si>
  <si>
    <t>6.54</t>
  </si>
  <si>
    <t>6.55</t>
  </si>
  <si>
    <t>6.56</t>
  </si>
  <si>
    <t>6.57</t>
  </si>
  <si>
    <t>6.58</t>
  </si>
  <si>
    <t>6.59</t>
  </si>
  <si>
    <t>6.60</t>
  </si>
  <si>
    <t>6.61</t>
  </si>
  <si>
    <t>6.62</t>
  </si>
  <si>
    <t>6.63</t>
  </si>
  <si>
    <t>6.64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</si>
</sst>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.00_);_(* \(#,##0.00\);_(* &quot;-&quot;??_);_(@_)"/>
  </numFmts>
  <fonts count="12" x14ac:knownFonts="1">
    <font>
      <sz val="11"/>
      <color rgb="FF000000"/>
      <name val="Calibri"/>
    </font>
    <font>
      <sz val="13"/>
      <color rgb="FF000000"/>
      <name val="Calibri"/>
    </font>
    <font>
      <b/>
      <sz val="13"/>
      <color rgb="FF000000"/>
      <name val="Calibri"/>
    </font>
    <font>
      <b/>
      <sz val="20"/>
      <color rgb="FF000000"/>
      <name val="Calibri"/>
    </font>
    <font>
      <sz val="14"/>
      <color rgb="FF000000"/>
      <name val="Calibri"/>
    </font>
    <font>
      <b/>
      <sz val="12"/>
      <color rgb="FF000000"/>
      <name val="Calibri"/>
    </font>
    <font>
      <sz val="8"/>
      <name val="Calibri"/>
    </font>
    <font>
      <b/>
      <sz val="8"/>
      <color theme="1"/>
      <name val="Arial"/>
      <family val="2"/>
    </font>
    <font>
      <sz val="10"/>
      <name val="Arial"/>
    </font>
    <font>
      <sz val="8"/>
      <color theme="1"/>
      <name val="Arial"/>
      <family val="2"/>
    </font>
    <font>
      <sz val="8"/>
      <name val="Arial"/>
      <family val="2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80FFA7"/>
        <bgColor rgb="FF000000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92D050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4">
    <xf numFmtId="0" fontId="0" fillId="0" borderId="0"/>
    <xf numFmtId="164" fontId="8" fillId="0" borderId="0" applyFont="0" applyFill="0" applyBorder="0" applyAlignment="0" applyProtection="0"/>
    <xf numFmtId="0" fontId="11" fillId="0" borderId="0"/>
    <xf numFmtId="164" fontId="11" fillId="0" borderId="0" applyFont="0" applyFill="0" applyBorder="0" applyAlignment="0" applyProtection="0"/>
  </cellStyleXfs>
  <cellXfs count="47">
    <xf numFmtId="0" fontId="0" fillId="0" borderId="0" xfId="0"/>
    <xf numFmtId="0" fontId="0" fillId="2" borderId="0" xfId="0" applyFill="1"/>
    <xf numFmtId="0" fontId="0" fillId="2" borderId="1" xfId="0" applyFill="1" applyBorder="1"/>
    <xf numFmtId="0" fontId="0" fillId="2" borderId="2" xfId="0" applyFill="1" applyBorder="1"/>
    <xf numFmtId="0" fontId="0" fillId="2" borderId="3" xfId="0" applyFill="1" applyBorder="1"/>
    <xf numFmtId="0" fontId="0" fillId="2" borderId="4" xfId="0" applyFill="1" applyBorder="1"/>
    <xf numFmtId="0" fontId="0" fillId="2" borderId="5" xfId="0" applyFill="1" applyBorder="1"/>
    <xf numFmtId="0" fontId="0" fillId="2" borderId="6" xfId="0" applyFill="1" applyBorder="1"/>
    <xf numFmtId="0" fontId="1" fillId="2" borderId="2" xfId="0" applyFont="1" applyFill="1" applyBorder="1"/>
    <xf numFmtId="0" fontId="1" fillId="2" borderId="0" xfId="0" applyFont="1" applyFill="1"/>
    <xf numFmtId="0" fontId="2" fillId="2" borderId="7" xfId="0" applyFont="1" applyFill="1" applyBorder="1"/>
    <xf numFmtId="0" fontId="2" fillId="2" borderId="8" xfId="0" applyFont="1" applyFill="1" applyBorder="1"/>
    <xf numFmtId="0" fontId="3" fillId="2" borderId="0" xfId="0" applyFont="1" applyFill="1" applyAlignment="1">
      <alignment horizontal="center"/>
    </xf>
    <xf numFmtId="4" fontId="0" fillId="0" borderId="0" xfId="0" applyNumberFormat="1"/>
    <xf numFmtId="0" fontId="9" fillId="0" borderId="9" xfId="0" applyFont="1" applyBorder="1" applyAlignment="1">
      <alignment horizontal="center"/>
    </xf>
    <xf numFmtId="164" fontId="9" fillId="0" borderId="9" xfId="1" applyFont="1" applyBorder="1"/>
    <xf numFmtId="4" fontId="0" fillId="0" borderId="9" xfId="0" applyNumberFormat="1" applyBorder="1"/>
    <xf numFmtId="0" fontId="0" fillId="0" borderId="9" xfId="0" applyBorder="1"/>
    <xf numFmtId="0" fontId="10" fillId="0" borderId="9" xfId="0" applyFont="1" applyBorder="1" applyAlignment="1">
      <alignment horizontal="center"/>
    </xf>
    <xf numFmtId="0" fontId="9" fillId="0" borderId="9" xfId="2" applyFont="1" applyBorder="1" applyAlignment="1">
      <alignment horizontal="center"/>
    </xf>
    <xf numFmtId="0" fontId="10" fillId="0" borderId="9" xfId="2" applyFont="1" applyBorder="1" applyAlignment="1">
      <alignment horizontal="center"/>
    </xf>
    <xf numFmtId="0" fontId="0" fillId="3" borderId="10" xfId="0" applyFill="1" applyBorder="1"/>
    <xf numFmtId="0" fontId="4" fillId="4" borderId="9" xfId="0" applyFont="1" applyFill="1" applyBorder="1"/>
    <xf numFmtId="0" fontId="4" fillId="4" borderId="9" xfId="0" applyFont="1" applyFill="1" applyBorder="1" applyAlignment="1">
      <alignment wrapText="1"/>
    </xf>
    <xf numFmtId="4" fontId="4" fillId="4" borderId="9" xfId="0" applyNumberFormat="1" applyFont="1" applyFill="1" applyBorder="1"/>
    <xf numFmtId="0" fontId="0" fillId="0" borderId="9" xfId="0" applyBorder="1" applyAlignment="1">
      <alignment wrapText="1"/>
    </xf>
    <xf numFmtId="0" fontId="4" fillId="4" borderId="9" xfId="0" applyFont="1" applyFill="1" applyBorder="1" applyAlignment="1">
      <alignment horizontal="left"/>
    </xf>
    <xf numFmtId="0" fontId="0" fillId="6" borderId="9" xfId="0" applyFill="1" applyBorder="1" applyAlignment="1">
      <alignment horizontal="left"/>
    </xf>
    <xf numFmtId="0" fontId="0" fillId="6" borderId="9" xfId="0" applyFill="1" applyBorder="1"/>
    <xf numFmtId="0" fontId="0" fillId="5" borderId="9" xfId="0" applyFill="1" applyBorder="1"/>
    <xf numFmtId="4" fontId="0" fillId="5" borderId="9" xfId="0" applyNumberFormat="1" applyFill="1" applyBorder="1"/>
    <xf numFmtId="0" fontId="9" fillId="0" borderId="9" xfId="1" applyNumberFormat="1" applyFont="1" applyBorder="1" applyAlignment="1">
      <alignment horizontal="center"/>
    </xf>
    <xf numFmtId="0" fontId="9" fillId="0" borderId="9" xfId="0" applyFont="1" applyBorder="1"/>
    <xf numFmtId="0" fontId="7" fillId="0" borderId="9" xfId="1" applyNumberFormat="1" applyFont="1" applyBorder="1" applyAlignment="1">
      <alignment horizontal="center"/>
    </xf>
    <xf numFmtId="0" fontId="7" fillId="0" borderId="9" xfId="0" applyFont="1" applyBorder="1"/>
    <xf numFmtId="0" fontId="9" fillId="0" borderId="9" xfId="0" applyFont="1" applyBorder="1" applyAlignment="1">
      <alignment wrapText="1"/>
    </xf>
    <xf numFmtId="0" fontId="10" fillId="0" borderId="9" xfId="1" applyNumberFormat="1" applyFont="1" applyBorder="1" applyAlignment="1">
      <alignment horizontal="center"/>
    </xf>
    <xf numFmtId="0" fontId="10" fillId="0" borderId="9" xfId="0" applyFont="1" applyBorder="1" applyAlignment="1">
      <alignment wrapText="1"/>
    </xf>
    <xf numFmtId="0" fontId="10" fillId="0" borderId="9" xfId="0" applyFont="1" applyBorder="1"/>
    <xf numFmtId="0" fontId="7" fillId="0" borderId="9" xfId="2" applyFont="1" applyBorder="1"/>
    <xf numFmtId="0" fontId="10" fillId="0" borderId="9" xfId="2" applyFont="1" applyBorder="1"/>
    <xf numFmtId="0" fontId="9" fillId="0" borderId="9" xfId="3" applyNumberFormat="1" applyFont="1" applyBorder="1" applyAlignment="1">
      <alignment horizontal="center"/>
    </xf>
    <xf numFmtId="0" fontId="10" fillId="0" borderId="9" xfId="2" applyFont="1" applyBorder="1" applyAlignment="1">
      <alignment wrapText="1"/>
    </xf>
    <xf numFmtId="4" fontId="5" fillId="0" borderId="9" xfId="0" applyNumberFormat="1" applyFont="1" applyBorder="1"/>
    <xf numFmtId="0" fontId="9" fillId="0" borderId="9" xfId="0" applyFont="1" applyBorder="1" applyAlignment="1">
      <alignment horizontal="center"/>
    </xf>
    <xf numFmtId="0" fontId="9" fillId="0" borderId="9" xfId="2" applyFont="1" applyBorder="1" applyAlignment="1">
      <alignment horizontal="center"/>
    </xf>
    <xf numFmtId="0" fontId="0" fillId="3" borderId="10" xfId="0" applyFill="1" applyBorder="1" applyAlignment="1">
      <alignment horizontal="center"/>
    </xf>
  </cellXfs>
  <cellStyles count="4">
    <cellStyle name="Normal" xfId="0" builtinId="0"/>
    <cellStyle name="Normal 2" xfId="2"/>
    <cellStyle name="Separador de milhares 2" xfId="1"/>
    <cellStyle name="Separador de milhares 2 2" xfId="3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07"/>
  <sheetViews>
    <sheetView tabSelected="1" workbookViewId="0">
      <pane ySplit="8" topLeftCell="A109" activePane="bottomLeft" state="frozen"/>
      <selection pane="bottomLeft" activeCell="K24" sqref="K24"/>
    </sheetView>
  </sheetViews>
  <sheetFormatPr defaultRowHeight="15" x14ac:dyDescent="0.25"/>
  <cols>
    <col min="1" max="1" width="12" customWidth="1"/>
    <col min="2" max="2" width="13" customWidth="1"/>
    <col min="3" max="3" width="8.5703125" bestFit="1" customWidth="1"/>
    <col min="4" max="4" width="12.85546875" bestFit="1" customWidth="1"/>
    <col min="5" max="5" width="48.5703125" customWidth="1"/>
    <col min="6" max="6" width="6.28515625" bestFit="1" customWidth="1"/>
    <col min="7" max="7" width="8" bestFit="1" customWidth="1"/>
    <col min="8" max="8" width="13" customWidth="1"/>
    <col min="9" max="9" width="15" customWidth="1"/>
    <col min="10" max="10" width="15.42578125" bestFit="1" customWidth="1"/>
    <col min="11" max="11" width="14.28515625" bestFit="1" customWidth="1"/>
    <col min="14" max="14" width="10" bestFit="1" customWidth="1"/>
  </cols>
  <sheetData>
    <row r="1" spans="1:12" ht="4.9000000000000004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2" ht="16.899999999999999" customHeight="1" x14ac:dyDescent="0.3">
      <c r="A2" s="10" t="s">
        <v>0</v>
      </c>
      <c r="B2" s="3"/>
      <c r="C2" s="3"/>
      <c r="D2" s="3"/>
      <c r="E2" s="8"/>
      <c r="F2" s="3"/>
      <c r="G2" s="3"/>
      <c r="H2" s="3" t="s">
        <v>1</v>
      </c>
      <c r="I2" s="3" t="s">
        <v>2</v>
      </c>
      <c r="J2" s="3"/>
      <c r="K2" s="5"/>
    </row>
    <row r="3" spans="1:12" ht="16.899999999999999" customHeight="1" x14ac:dyDescent="0.3">
      <c r="A3" s="11" t="s">
        <v>99</v>
      </c>
      <c r="B3" s="1"/>
      <c r="C3" s="1"/>
      <c r="D3" s="1"/>
      <c r="E3" s="9"/>
      <c r="F3" s="1"/>
      <c r="G3" s="1"/>
      <c r="H3" s="1"/>
      <c r="I3" s="1"/>
      <c r="J3" s="1"/>
      <c r="K3" s="6"/>
    </row>
    <row r="4" spans="1:12" ht="16.899999999999999" customHeight="1" x14ac:dyDescent="0.3">
      <c r="A4" s="11" t="s">
        <v>3</v>
      </c>
      <c r="B4" s="1"/>
      <c r="C4" s="1"/>
      <c r="D4" s="1"/>
      <c r="E4" s="9"/>
      <c r="F4" s="1"/>
      <c r="G4" s="1"/>
      <c r="H4" s="1"/>
      <c r="I4" s="1"/>
      <c r="J4" s="1"/>
      <c r="K4" s="6"/>
    </row>
    <row r="5" spans="1:12" ht="19.899999999999999" customHeight="1" x14ac:dyDescent="0.4">
      <c r="A5" s="11" t="s">
        <v>100</v>
      </c>
      <c r="B5" s="1"/>
      <c r="C5" s="1"/>
      <c r="D5" s="1"/>
      <c r="E5" s="12" t="s">
        <v>101</v>
      </c>
      <c r="F5" s="1"/>
      <c r="G5" s="1"/>
      <c r="H5" s="1"/>
      <c r="I5" s="1"/>
      <c r="J5" s="1"/>
      <c r="K5" s="6"/>
    </row>
    <row r="6" spans="1:12" x14ac:dyDescent="0.25">
      <c r="A6" s="2"/>
      <c r="B6" s="4"/>
      <c r="C6" s="4"/>
      <c r="D6" s="4"/>
      <c r="E6" s="4"/>
      <c r="F6" s="4"/>
      <c r="G6" s="4"/>
      <c r="H6" s="4"/>
      <c r="I6" s="4"/>
      <c r="J6" s="4"/>
      <c r="K6" s="7"/>
    </row>
    <row r="7" spans="1:12" ht="7.9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12" x14ac:dyDescent="0.25">
      <c r="A8" s="21" t="s">
        <v>4</v>
      </c>
      <c r="B8" s="21" t="s">
        <v>5</v>
      </c>
      <c r="C8" s="21" t="s">
        <v>6</v>
      </c>
      <c r="D8" s="21" t="s">
        <v>7</v>
      </c>
      <c r="E8" s="21" t="s">
        <v>8</v>
      </c>
      <c r="F8" s="21" t="s">
        <v>9</v>
      </c>
      <c r="G8" s="21" t="s">
        <v>10</v>
      </c>
      <c r="H8" s="21" t="s">
        <v>11</v>
      </c>
      <c r="I8" s="46" t="s">
        <v>12</v>
      </c>
      <c r="J8" s="21" t="s">
        <v>13</v>
      </c>
      <c r="K8" s="21" t="s">
        <v>14</v>
      </c>
    </row>
    <row r="9" spans="1:12" ht="25.15" customHeight="1" x14ac:dyDescent="0.3">
      <c r="A9" s="22" t="s">
        <v>15</v>
      </c>
      <c r="B9" s="22"/>
      <c r="C9" s="22"/>
      <c r="D9" s="22"/>
      <c r="E9" s="23" t="s">
        <v>16</v>
      </c>
      <c r="F9" s="22"/>
      <c r="G9" s="22"/>
      <c r="H9" s="24"/>
      <c r="I9" s="24"/>
      <c r="J9" s="24"/>
      <c r="K9" s="24">
        <f>K10</f>
        <v>1730.4802099999999</v>
      </c>
      <c r="L9">
        <v>0.219</v>
      </c>
    </row>
    <row r="10" spans="1:12" ht="30" x14ac:dyDescent="0.25">
      <c r="A10" s="17" t="s">
        <v>17</v>
      </c>
      <c r="B10" s="17" t="s">
        <v>18</v>
      </c>
      <c r="C10" s="17" t="s">
        <v>19</v>
      </c>
      <c r="D10" s="17">
        <v>41598</v>
      </c>
      <c r="E10" s="25" t="s">
        <v>76</v>
      </c>
      <c r="F10" s="17" t="s">
        <v>20</v>
      </c>
      <c r="G10" s="17">
        <v>1</v>
      </c>
      <c r="H10" s="16">
        <v>1419.59</v>
      </c>
      <c r="I10" s="16">
        <f>(H10*$L$9)+H10</f>
        <v>1730.4802099999999</v>
      </c>
      <c r="J10" s="16">
        <f>H10*G10</f>
        <v>1419.59</v>
      </c>
      <c r="K10" s="16">
        <f>I10*G10</f>
        <v>1730.4802099999999</v>
      </c>
    </row>
    <row r="11" spans="1:12" ht="25.15" customHeight="1" x14ac:dyDescent="0.3">
      <c r="A11" s="22" t="s">
        <v>23</v>
      </c>
      <c r="B11" s="22"/>
      <c r="C11" s="22"/>
      <c r="D11" s="22"/>
      <c r="E11" s="23" t="s">
        <v>24</v>
      </c>
      <c r="F11" s="22"/>
      <c r="G11" s="22"/>
      <c r="H11" s="24"/>
      <c r="I11" s="24"/>
      <c r="J11" s="24"/>
      <c r="K11" s="24">
        <f>SUM(K12:K18)</f>
        <v>29629.343129999997</v>
      </c>
    </row>
    <row r="12" spans="1:12" x14ac:dyDescent="0.25">
      <c r="A12" s="17" t="s">
        <v>25</v>
      </c>
      <c r="B12" s="17" t="s">
        <v>21</v>
      </c>
      <c r="C12" s="17" t="s">
        <v>62</v>
      </c>
      <c r="D12" s="17" t="s">
        <v>26</v>
      </c>
      <c r="E12" s="25" t="s">
        <v>27</v>
      </c>
      <c r="F12" s="17" t="s">
        <v>20</v>
      </c>
      <c r="G12" s="17">
        <v>2</v>
      </c>
      <c r="H12" s="16">
        <v>1770.39</v>
      </c>
      <c r="I12" s="16">
        <f>(H12*$L$9)+H12</f>
        <v>2158.1054100000001</v>
      </c>
      <c r="J12" s="16">
        <f>H12*G12</f>
        <v>3540.78</v>
      </c>
      <c r="K12" s="16">
        <f>I12*G12</f>
        <v>4316.2108200000002</v>
      </c>
    </row>
    <row r="13" spans="1:12" x14ac:dyDescent="0.25">
      <c r="A13" s="17" t="s">
        <v>28</v>
      </c>
      <c r="B13" s="17" t="s">
        <v>21</v>
      </c>
      <c r="C13" s="17" t="s">
        <v>62</v>
      </c>
      <c r="D13" s="17" t="s">
        <v>29</v>
      </c>
      <c r="E13" s="25" t="s">
        <v>30</v>
      </c>
      <c r="F13" s="17" t="s">
        <v>20</v>
      </c>
      <c r="G13" s="17">
        <v>1</v>
      </c>
      <c r="H13" s="16">
        <v>2687.69</v>
      </c>
      <c r="I13" s="16">
        <f t="shared" ref="I13:I76" si="0">(H13*$L$9)+H13</f>
        <v>3276.2941099999998</v>
      </c>
      <c r="J13" s="16">
        <f t="shared" ref="J13:J18" si="1">H13*G13</f>
        <v>2687.69</v>
      </c>
      <c r="K13" s="16">
        <f t="shared" ref="K13:K18" si="2">I13*G13</f>
        <v>3276.2941099999998</v>
      </c>
    </row>
    <row r="14" spans="1:12" x14ac:dyDescent="0.25">
      <c r="A14" s="17" t="s">
        <v>31</v>
      </c>
      <c r="B14" s="17" t="s">
        <v>21</v>
      </c>
      <c r="C14" s="17" t="s">
        <v>62</v>
      </c>
      <c r="D14" s="17" t="s">
        <v>32</v>
      </c>
      <c r="E14" s="25" t="s">
        <v>33</v>
      </c>
      <c r="F14" s="17" t="s">
        <v>20</v>
      </c>
      <c r="G14" s="17">
        <v>2</v>
      </c>
      <c r="H14" s="16">
        <v>1842.97</v>
      </c>
      <c r="I14" s="16">
        <f t="shared" si="0"/>
        <v>2246.58043</v>
      </c>
      <c r="J14" s="16">
        <f t="shared" si="1"/>
        <v>3685.94</v>
      </c>
      <c r="K14" s="16">
        <f t="shared" si="2"/>
        <v>4493.16086</v>
      </c>
    </row>
    <row r="15" spans="1:12" x14ac:dyDescent="0.25">
      <c r="A15" s="17" t="s">
        <v>34</v>
      </c>
      <c r="B15" s="17" t="s">
        <v>21</v>
      </c>
      <c r="C15" s="17" t="s">
        <v>62</v>
      </c>
      <c r="D15" s="17" t="s">
        <v>35</v>
      </c>
      <c r="E15" s="25" t="s">
        <v>36</v>
      </c>
      <c r="F15" s="17" t="s">
        <v>20</v>
      </c>
      <c r="G15" s="17">
        <v>1</v>
      </c>
      <c r="H15" s="16">
        <v>4205.9799999999996</v>
      </c>
      <c r="I15" s="16">
        <f t="shared" si="0"/>
        <v>5127.0896199999997</v>
      </c>
      <c r="J15" s="16">
        <f t="shared" si="1"/>
        <v>4205.9799999999996</v>
      </c>
      <c r="K15" s="16">
        <f t="shared" si="2"/>
        <v>5127.0896199999997</v>
      </c>
    </row>
    <row r="16" spans="1:12" x14ac:dyDescent="0.25">
      <c r="A16" s="17" t="s">
        <v>37</v>
      </c>
      <c r="B16" s="17" t="s">
        <v>21</v>
      </c>
      <c r="C16" s="17" t="s">
        <v>62</v>
      </c>
      <c r="D16" s="17" t="s">
        <v>38</v>
      </c>
      <c r="E16" s="25" t="s">
        <v>39</v>
      </c>
      <c r="F16" s="17" t="s">
        <v>20</v>
      </c>
      <c r="G16" s="17">
        <v>1</v>
      </c>
      <c r="H16" s="16">
        <v>2457.98</v>
      </c>
      <c r="I16" s="16">
        <f t="shared" si="0"/>
        <v>2996.2776199999998</v>
      </c>
      <c r="J16" s="16">
        <f t="shared" si="1"/>
        <v>2457.98</v>
      </c>
      <c r="K16" s="16">
        <f t="shared" si="2"/>
        <v>2996.2776199999998</v>
      </c>
    </row>
    <row r="17" spans="1:11" ht="30" x14ac:dyDescent="0.25">
      <c r="A17" s="17" t="s">
        <v>40</v>
      </c>
      <c r="B17" s="17" t="s">
        <v>21</v>
      </c>
      <c r="C17" s="17" t="s">
        <v>62</v>
      </c>
      <c r="D17" s="17" t="s">
        <v>41</v>
      </c>
      <c r="E17" s="25" t="s">
        <v>42</v>
      </c>
      <c r="F17" s="17" t="s">
        <v>20</v>
      </c>
      <c r="G17" s="17">
        <v>2</v>
      </c>
      <c r="H17" s="16">
        <v>1613.95</v>
      </c>
      <c r="I17" s="16">
        <f t="shared" si="0"/>
        <v>1967.4050500000001</v>
      </c>
      <c r="J17" s="16">
        <f t="shared" si="1"/>
        <v>3227.9</v>
      </c>
      <c r="K17" s="16">
        <f t="shared" si="2"/>
        <v>3934.8101000000001</v>
      </c>
    </row>
    <row r="18" spans="1:11" ht="30" x14ac:dyDescent="0.25">
      <c r="A18" s="17" t="s">
        <v>43</v>
      </c>
      <c r="B18" s="17" t="s">
        <v>21</v>
      </c>
      <c r="C18" s="17" t="s">
        <v>62</v>
      </c>
      <c r="D18" s="17" t="s">
        <v>44</v>
      </c>
      <c r="E18" s="25" t="s">
        <v>45</v>
      </c>
      <c r="F18" s="17" t="s">
        <v>20</v>
      </c>
      <c r="G18" s="17">
        <v>2</v>
      </c>
      <c r="H18" s="16">
        <v>2250</v>
      </c>
      <c r="I18" s="16">
        <f t="shared" si="0"/>
        <v>2742.75</v>
      </c>
      <c r="J18" s="16">
        <f t="shared" si="1"/>
        <v>4500</v>
      </c>
      <c r="K18" s="16">
        <f t="shared" si="2"/>
        <v>5485.5</v>
      </c>
    </row>
    <row r="19" spans="1:11" ht="25.15" customHeight="1" x14ac:dyDescent="0.3">
      <c r="A19" s="22" t="s">
        <v>46</v>
      </c>
      <c r="B19" s="22"/>
      <c r="C19" s="22"/>
      <c r="D19" s="22"/>
      <c r="E19" s="23" t="s">
        <v>47</v>
      </c>
      <c r="F19" s="22"/>
      <c r="G19" s="22"/>
      <c r="H19" s="24"/>
      <c r="I19" s="24"/>
      <c r="J19" s="24"/>
      <c r="K19" s="24">
        <f>SUM(K20:K21)</f>
        <v>14893.83952</v>
      </c>
    </row>
    <row r="20" spans="1:11" ht="60" x14ac:dyDescent="0.25">
      <c r="A20" s="17" t="s">
        <v>48</v>
      </c>
      <c r="B20" s="17" t="s">
        <v>21</v>
      </c>
      <c r="C20" s="17" t="s">
        <v>19</v>
      </c>
      <c r="D20" s="17">
        <v>42440</v>
      </c>
      <c r="E20" s="25" t="s">
        <v>49</v>
      </c>
      <c r="F20" s="17" t="s">
        <v>20</v>
      </c>
      <c r="G20" s="17">
        <v>10</v>
      </c>
      <c r="H20" s="16">
        <v>702.04</v>
      </c>
      <c r="I20" s="16">
        <f t="shared" si="0"/>
        <v>855.78675999999996</v>
      </c>
      <c r="J20" s="16">
        <f t="shared" ref="J20:J26" si="3">H20*G20</f>
        <v>7020.4</v>
      </c>
      <c r="K20" s="16">
        <f t="shared" ref="K20:K26" si="4">I20*G20</f>
        <v>8557.8675999999996</v>
      </c>
    </row>
    <row r="21" spans="1:11" x14ac:dyDescent="0.25">
      <c r="A21" s="17" t="s">
        <v>50</v>
      </c>
      <c r="B21" s="17" t="s">
        <v>21</v>
      </c>
      <c r="C21" s="17" t="s">
        <v>62</v>
      </c>
      <c r="D21" s="17" t="s">
        <v>51</v>
      </c>
      <c r="E21" s="25" t="s">
        <v>52</v>
      </c>
      <c r="F21" s="17" t="s">
        <v>20</v>
      </c>
      <c r="G21" s="17">
        <v>12</v>
      </c>
      <c r="H21" s="16">
        <v>433.14</v>
      </c>
      <c r="I21" s="16">
        <f t="shared" si="0"/>
        <v>527.99766</v>
      </c>
      <c r="J21" s="16">
        <f t="shared" si="3"/>
        <v>5197.68</v>
      </c>
      <c r="K21" s="16">
        <f t="shared" si="4"/>
        <v>6335.97192</v>
      </c>
    </row>
    <row r="22" spans="1:11" ht="18.75" x14ac:dyDescent="0.3">
      <c r="A22" s="22" t="s">
        <v>53</v>
      </c>
      <c r="B22" s="22"/>
      <c r="C22" s="22"/>
      <c r="D22" s="22"/>
      <c r="E22" s="23" t="s">
        <v>59</v>
      </c>
      <c r="F22" s="22"/>
      <c r="G22" s="22"/>
      <c r="H22" s="24"/>
      <c r="I22" s="24"/>
      <c r="J22" s="24"/>
      <c r="K22" s="24">
        <f>SUM(K23:K29)</f>
        <v>169681.47298329999</v>
      </c>
    </row>
    <row r="23" spans="1:11" ht="45" x14ac:dyDescent="0.25">
      <c r="A23" s="17" t="s">
        <v>92</v>
      </c>
      <c r="B23" s="17" t="s">
        <v>18</v>
      </c>
      <c r="C23" s="17" t="s">
        <v>19</v>
      </c>
      <c r="D23" s="17" t="s">
        <v>61</v>
      </c>
      <c r="E23" s="25" t="s">
        <v>60</v>
      </c>
      <c r="F23" s="17" t="s">
        <v>63</v>
      </c>
      <c r="G23" s="17">
        <v>2.6</v>
      </c>
      <c r="H23" s="16">
        <v>529.67999999999995</v>
      </c>
      <c r="I23" s="16">
        <f t="shared" si="0"/>
        <v>645.67991999999992</v>
      </c>
      <c r="J23" s="16">
        <f t="shared" si="3"/>
        <v>1377.1679999999999</v>
      </c>
      <c r="K23" s="16">
        <f t="shared" si="4"/>
        <v>1678.7677919999999</v>
      </c>
    </row>
    <row r="24" spans="1:11" ht="30" customHeight="1" x14ac:dyDescent="0.25">
      <c r="A24" s="17" t="s">
        <v>93</v>
      </c>
      <c r="B24" s="17" t="s">
        <v>18</v>
      </c>
      <c r="C24" s="17" t="s">
        <v>62</v>
      </c>
      <c r="D24" s="17" t="s">
        <v>65</v>
      </c>
      <c r="E24" s="25" t="s">
        <v>64</v>
      </c>
      <c r="F24" s="17" t="s">
        <v>66</v>
      </c>
      <c r="G24" s="17">
        <v>772.6</v>
      </c>
      <c r="H24" s="16">
        <v>68.709999999999994</v>
      </c>
      <c r="I24" s="16">
        <f t="shared" si="0"/>
        <v>83.75748999999999</v>
      </c>
      <c r="J24" s="16">
        <f t="shared" si="3"/>
        <v>53085.345999999998</v>
      </c>
      <c r="K24" s="16">
        <f t="shared" si="4"/>
        <v>64711.036773999993</v>
      </c>
    </row>
    <row r="25" spans="1:11" ht="30" x14ac:dyDescent="0.25">
      <c r="A25" s="17" t="s">
        <v>94</v>
      </c>
      <c r="B25" s="17" t="s">
        <v>18</v>
      </c>
      <c r="C25" s="17" t="s">
        <v>62</v>
      </c>
      <c r="D25" s="17" t="s">
        <v>65</v>
      </c>
      <c r="E25" s="25" t="s">
        <v>67</v>
      </c>
      <c r="F25" s="17" t="s">
        <v>66</v>
      </c>
      <c r="G25" s="17">
        <v>1193.21</v>
      </c>
      <c r="H25" s="16">
        <v>67.27</v>
      </c>
      <c r="I25" s="16">
        <f t="shared" si="0"/>
        <v>82.002129999999994</v>
      </c>
      <c r="J25" s="16">
        <f t="shared" si="3"/>
        <v>80267.236699999994</v>
      </c>
      <c r="K25" s="16">
        <f t="shared" si="4"/>
        <v>97845.761537300001</v>
      </c>
    </row>
    <row r="26" spans="1:11" ht="30" customHeight="1" x14ac:dyDescent="0.25">
      <c r="A26" s="17" t="s">
        <v>95</v>
      </c>
      <c r="B26" s="17" t="s">
        <v>18</v>
      </c>
      <c r="C26" s="17" t="s">
        <v>62</v>
      </c>
      <c r="D26" s="17" t="s">
        <v>68</v>
      </c>
      <c r="E26" s="25" t="s">
        <v>69</v>
      </c>
      <c r="F26" s="17" t="s">
        <v>63</v>
      </c>
      <c r="G26" s="17">
        <v>4.8</v>
      </c>
      <c r="H26" s="16">
        <v>4</v>
      </c>
      <c r="I26" s="16">
        <f t="shared" si="0"/>
        <v>4.8760000000000003</v>
      </c>
      <c r="J26" s="16">
        <f t="shared" si="3"/>
        <v>19.2</v>
      </c>
      <c r="K26" s="16">
        <f t="shared" si="4"/>
        <v>23.404800000000002</v>
      </c>
    </row>
    <row r="27" spans="1:11" ht="30" customHeight="1" x14ac:dyDescent="0.25">
      <c r="A27" s="17" t="s">
        <v>96</v>
      </c>
      <c r="B27" s="17" t="s">
        <v>72</v>
      </c>
      <c r="C27" s="17" t="s">
        <v>19</v>
      </c>
      <c r="D27" s="17" t="s">
        <v>71</v>
      </c>
      <c r="E27" s="25" t="s">
        <v>70</v>
      </c>
      <c r="F27" s="17" t="s">
        <v>63</v>
      </c>
      <c r="G27" s="17">
        <v>4.8</v>
      </c>
      <c r="H27" s="16">
        <v>58</v>
      </c>
      <c r="I27" s="16">
        <f t="shared" si="0"/>
        <v>70.701999999999998</v>
      </c>
      <c r="J27" s="16">
        <f t="shared" ref="J27:J29" si="5">H27*G27</f>
        <v>278.39999999999998</v>
      </c>
      <c r="K27" s="16">
        <f t="shared" ref="K27:K29" si="6">I27*G27</f>
        <v>339.36959999999999</v>
      </c>
    </row>
    <row r="28" spans="1:11" ht="30" customHeight="1" x14ac:dyDescent="0.25">
      <c r="A28" s="17" t="s">
        <v>97</v>
      </c>
      <c r="B28" s="17" t="s">
        <v>18</v>
      </c>
      <c r="C28" s="17" t="s">
        <v>19</v>
      </c>
      <c r="D28" s="17" t="s">
        <v>74</v>
      </c>
      <c r="E28" s="25" t="s">
        <v>73</v>
      </c>
      <c r="F28" s="17" t="s">
        <v>75</v>
      </c>
      <c r="G28" s="17">
        <v>42</v>
      </c>
      <c r="H28" s="16">
        <v>35.409999999999997</v>
      </c>
      <c r="I28" s="16">
        <f t="shared" si="0"/>
        <v>43.164789999999996</v>
      </c>
      <c r="J28" s="16">
        <f t="shared" si="5"/>
        <v>1487.2199999999998</v>
      </c>
      <c r="K28" s="16">
        <f t="shared" si="6"/>
        <v>1812.9211799999998</v>
      </c>
    </row>
    <row r="29" spans="1:11" ht="30" customHeight="1" x14ac:dyDescent="0.25">
      <c r="A29" s="17" t="s">
        <v>98</v>
      </c>
      <c r="B29" s="17" t="s">
        <v>18</v>
      </c>
      <c r="C29" s="17" t="s">
        <v>19</v>
      </c>
      <c r="D29" s="17">
        <v>72961</v>
      </c>
      <c r="E29" s="25" t="s">
        <v>81</v>
      </c>
      <c r="F29" s="17" t="s">
        <v>57</v>
      </c>
      <c r="G29" s="17">
        <v>1930</v>
      </c>
      <c r="H29" s="16">
        <v>1.39</v>
      </c>
      <c r="I29" s="16">
        <f t="shared" si="0"/>
        <v>1.69441</v>
      </c>
      <c r="J29" s="16">
        <f t="shared" si="5"/>
        <v>2682.7</v>
      </c>
      <c r="K29" s="16">
        <f t="shared" si="6"/>
        <v>3270.2112999999999</v>
      </c>
    </row>
    <row r="30" spans="1:11" ht="30" customHeight="1" x14ac:dyDescent="0.3">
      <c r="A30" s="26">
        <v>5</v>
      </c>
      <c r="B30" s="22"/>
      <c r="C30" s="22"/>
      <c r="D30" s="22"/>
      <c r="E30" s="23" t="s">
        <v>77</v>
      </c>
      <c r="F30" s="22"/>
      <c r="G30" s="22"/>
      <c r="H30" s="24"/>
      <c r="I30" s="24"/>
      <c r="J30" s="24"/>
      <c r="K30" s="24">
        <f>SUM(K31:K35)</f>
        <v>92686.689380000011</v>
      </c>
    </row>
    <row r="31" spans="1:11" ht="45" x14ac:dyDescent="0.25">
      <c r="A31" s="17" t="s">
        <v>87</v>
      </c>
      <c r="B31" s="17" t="s">
        <v>18</v>
      </c>
      <c r="C31" s="17" t="s">
        <v>62</v>
      </c>
      <c r="D31" s="17" t="s">
        <v>80</v>
      </c>
      <c r="E31" s="25" t="s">
        <v>79</v>
      </c>
      <c r="F31" s="17" t="s">
        <v>20</v>
      </c>
      <c r="G31" s="17">
        <v>7</v>
      </c>
      <c r="H31" s="16">
        <v>9923.2800000000007</v>
      </c>
      <c r="I31" s="16">
        <f t="shared" si="0"/>
        <v>12096.47832</v>
      </c>
      <c r="J31" s="16">
        <f t="shared" ref="J31:J35" si="7">H31*G31</f>
        <v>69462.960000000006</v>
      </c>
      <c r="K31" s="16">
        <f t="shared" ref="K31:K35" si="8">I31*G31</f>
        <v>84675.348240000007</v>
      </c>
    </row>
    <row r="32" spans="1:11" ht="60" x14ac:dyDescent="0.25">
      <c r="A32" s="17" t="s">
        <v>88</v>
      </c>
      <c r="B32" s="17" t="s">
        <v>18</v>
      </c>
      <c r="C32" s="17" t="s">
        <v>19</v>
      </c>
      <c r="D32" s="17">
        <v>84402</v>
      </c>
      <c r="E32" s="25" t="s">
        <v>85</v>
      </c>
      <c r="F32" s="17" t="s">
        <v>20</v>
      </c>
      <c r="G32" s="17">
        <v>1</v>
      </c>
      <c r="H32" s="16">
        <v>63.59</v>
      </c>
      <c r="I32" s="16">
        <f t="shared" si="0"/>
        <v>77.516210000000001</v>
      </c>
      <c r="J32" s="16">
        <f t="shared" si="7"/>
        <v>63.59</v>
      </c>
      <c r="K32" s="16">
        <f t="shared" si="8"/>
        <v>77.516210000000001</v>
      </c>
    </row>
    <row r="33" spans="1:16" ht="45" x14ac:dyDescent="0.25">
      <c r="A33" s="17" t="s">
        <v>89</v>
      </c>
      <c r="B33" s="17" t="s">
        <v>18</v>
      </c>
      <c r="C33" s="17" t="s">
        <v>19</v>
      </c>
      <c r="D33" s="17" t="s">
        <v>84</v>
      </c>
      <c r="E33" s="25" t="s">
        <v>83</v>
      </c>
      <c r="F33" s="17" t="s">
        <v>75</v>
      </c>
      <c r="G33" s="17">
        <v>195</v>
      </c>
      <c r="H33" s="16">
        <v>21.47</v>
      </c>
      <c r="I33" s="16">
        <f t="shared" si="0"/>
        <v>26.17193</v>
      </c>
      <c r="J33" s="16">
        <f t="shared" si="7"/>
        <v>4186.6499999999996</v>
      </c>
      <c r="K33" s="16">
        <f>I33*G33</f>
        <v>5103.5263500000001</v>
      </c>
    </row>
    <row r="34" spans="1:16" ht="30" x14ac:dyDescent="0.25">
      <c r="A34" s="17" t="s">
        <v>90</v>
      </c>
      <c r="B34" s="17" t="s">
        <v>18</v>
      </c>
      <c r="C34" s="17" t="s">
        <v>19</v>
      </c>
      <c r="D34" s="17">
        <v>93658</v>
      </c>
      <c r="E34" s="25" t="s">
        <v>86</v>
      </c>
      <c r="F34" s="17" t="s">
        <v>20</v>
      </c>
      <c r="G34" s="17">
        <v>6</v>
      </c>
      <c r="H34" s="16">
        <v>17.77</v>
      </c>
      <c r="I34" s="16">
        <f t="shared" si="0"/>
        <v>21.661629999999999</v>
      </c>
      <c r="J34" s="16">
        <f t="shared" si="7"/>
        <v>106.62</v>
      </c>
      <c r="K34" s="16">
        <f t="shared" si="8"/>
        <v>129.96977999999999</v>
      </c>
    </row>
    <row r="35" spans="1:16" ht="45" x14ac:dyDescent="0.25">
      <c r="A35" s="17" t="s">
        <v>91</v>
      </c>
      <c r="B35" s="17" t="s">
        <v>18</v>
      </c>
      <c r="C35" s="17" t="s">
        <v>19</v>
      </c>
      <c r="D35" s="17">
        <v>91930</v>
      </c>
      <c r="E35" s="25" t="s">
        <v>82</v>
      </c>
      <c r="F35" s="17" t="s">
        <v>75</v>
      </c>
      <c r="G35" s="17">
        <v>390</v>
      </c>
      <c r="H35" s="16">
        <v>5.68</v>
      </c>
      <c r="I35" s="16">
        <f t="shared" si="0"/>
        <v>6.9239199999999999</v>
      </c>
      <c r="J35" s="16">
        <f t="shared" si="7"/>
        <v>2215.1999999999998</v>
      </c>
      <c r="K35" s="16">
        <f t="shared" si="8"/>
        <v>2700.3287999999998</v>
      </c>
    </row>
    <row r="36" spans="1:16" ht="25.15" customHeight="1" x14ac:dyDescent="0.25">
      <c r="A36" s="27">
        <v>6</v>
      </c>
      <c r="B36" s="28"/>
      <c r="C36" s="29"/>
      <c r="D36" s="29"/>
      <c r="E36" s="29" t="s">
        <v>102</v>
      </c>
      <c r="F36" s="29"/>
      <c r="G36" s="29"/>
      <c r="H36" s="29"/>
      <c r="I36" s="29"/>
      <c r="J36" s="29"/>
      <c r="K36" s="30">
        <f>SUM(K37:K100)</f>
        <v>97644.617882400009</v>
      </c>
      <c r="N36" s="13">
        <f>K102+K30+K22+K19+K11+K9</f>
        <v>312742.0452233</v>
      </c>
    </row>
    <row r="37" spans="1:16" x14ac:dyDescent="0.25">
      <c r="A37" s="17" t="s">
        <v>176</v>
      </c>
      <c r="B37" s="17" t="s">
        <v>18</v>
      </c>
      <c r="C37" s="17" t="s">
        <v>19</v>
      </c>
      <c r="D37" s="31" t="s">
        <v>147</v>
      </c>
      <c r="E37" s="32" t="s">
        <v>148</v>
      </c>
      <c r="F37" s="14" t="s">
        <v>103</v>
      </c>
      <c r="G37" s="15">
        <v>72</v>
      </c>
      <c r="H37" s="15">
        <v>4.07</v>
      </c>
      <c r="I37" s="16">
        <f t="shared" si="0"/>
        <v>4.9613300000000002</v>
      </c>
      <c r="J37" s="16">
        <f t="shared" ref="J37" si="9">H37*G37</f>
        <v>293.04000000000002</v>
      </c>
      <c r="K37" s="16">
        <f t="shared" ref="K37" si="10">I37*G37</f>
        <v>357.21576000000005</v>
      </c>
    </row>
    <row r="38" spans="1:16" x14ac:dyDescent="0.25">
      <c r="A38" s="17" t="s">
        <v>177</v>
      </c>
      <c r="B38" s="17"/>
      <c r="C38" s="17"/>
      <c r="D38" s="33"/>
      <c r="E38" s="34" t="s">
        <v>104</v>
      </c>
      <c r="F38" s="44"/>
      <c r="G38" s="44"/>
      <c r="H38" s="44"/>
      <c r="I38" s="44"/>
      <c r="J38" s="44"/>
      <c r="K38" s="17"/>
    </row>
    <row r="39" spans="1:16" x14ac:dyDescent="0.25">
      <c r="A39" s="17" t="s">
        <v>178</v>
      </c>
      <c r="B39" s="17" t="s">
        <v>18</v>
      </c>
      <c r="C39" s="17" t="s">
        <v>19</v>
      </c>
      <c r="D39" s="31">
        <v>73965</v>
      </c>
      <c r="E39" s="32" t="s">
        <v>105</v>
      </c>
      <c r="F39" s="14" t="s">
        <v>106</v>
      </c>
      <c r="G39" s="15">
        <v>18.079999999999998</v>
      </c>
      <c r="H39" s="15">
        <v>146.01</v>
      </c>
      <c r="I39" s="16">
        <f t="shared" si="0"/>
        <v>177.98618999999999</v>
      </c>
      <c r="J39" s="16">
        <f t="shared" ref="J39" si="11">H39*G39</f>
        <v>2639.8607999999995</v>
      </c>
      <c r="K39" s="16">
        <f t="shared" ref="K39" si="12">I39*G39</f>
        <v>3217.9903151999997</v>
      </c>
    </row>
    <row r="40" spans="1:16" x14ac:dyDescent="0.25">
      <c r="A40" s="17" t="s">
        <v>179</v>
      </c>
      <c r="B40" s="17" t="s">
        <v>18</v>
      </c>
      <c r="C40" s="17" t="s">
        <v>19</v>
      </c>
      <c r="D40" s="31" t="s">
        <v>149</v>
      </c>
      <c r="E40" s="32" t="s">
        <v>107</v>
      </c>
      <c r="F40" s="14" t="s">
        <v>106</v>
      </c>
      <c r="G40" s="15">
        <v>16.239999999999998</v>
      </c>
      <c r="H40" s="15">
        <v>36.770000000000003</v>
      </c>
      <c r="I40" s="16">
        <f t="shared" si="0"/>
        <v>44.822630000000004</v>
      </c>
      <c r="J40" s="16">
        <f t="shared" ref="J40" si="13">H40*G40</f>
        <v>597.14480000000003</v>
      </c>
      <c r="K40" s="16">
        <f t="shared" ref="K40" si="14">I40*G40</f>
        <v>727.91951119999999</v>
      </c>
      <c r="P40">
        <v>108</v>
      </c>
    </row>
    <row r="41" spans="1:16" x14ac:dyDescent="0.25">
      <c r="A41" s="17" t="s">
        <v>180</v>
      </c>
      <c r="B41" s="17"/>
      <c r="C41" s="17"/>
      <c r="D41" s="33"/>
      <c r="E41" s="34" t="s">
        <v>108</v>
      </c>
      <c r="F41" s="44"/>
      <c r="G41" s="44"/>
      <c r="H41" s="44"/>
      <c r="I41" s="44"/>
      <c r="J41" s="44"/>
      <c r="K41" s="17"/>
      <c r="P41">
        <v>572.4</v>
      </c>
    </row>
    <row r="42" spans="1:16" ht="23.25" x14ac:dyDescent="0.25">
      <c r="A42" s="17" t="s">
        <v>181</v>
      </c>
      <c r="B42" s="17" t="s">
        <v>18</v>
      </c>
      <c r="C42" s="17" t="s">
        <v>19</v>
      </c>
      <c r="D42" s="31">
        <v>90862</v>
      </c>
      <c r="E42" s="35" t="s">
        <v>150</v>
      </c>
      <c r="F42" s="14" t="s">
        <v>106</v>
      </c>
      <c r="G42" s="15">
        <v>5.58</v>
      </c>
      <c r="H42" s="15">
        <v>334.22</v>
      </c>
      <c r="I42" s="16">
        <f t="shared" si="0"/>
        <v>407.41418000000004</v>
      </c>
      <c r="J42" s="16">
        <f t="shared" ref="J42:J43" si="15">H42*G42</f>
        <v>1864.9476000000002</v>
      </c>
      <c r="K42" s="16">
        <f t="shared" ref="K42:K43" si="16">I42*G42</f>
        <v>2273.3711244000001</v>
      </c>
      <c r="P42">
        <v>480.48</v>
      </c>
    </row>
    <row r="43" spans="1:16" x14ac:dyDescent="0.25">
      <c r="A43" s="17" t="s">
        <v>182</v>
      </c>
      <c r="B43" s="17" t="s">
        <v>18</v>
      </c>
      <c r="C43" s="17" t="s">
        <v>19</v>
      </c>
      <c r="D43" s="31" t="s">
        <v>151</v>
      </c>
      <c r="E43" s="32" t="s">
        <v>152</v>
      </c>
      <c r="F43" s="14" t="s">
        <v>109</v>
      </c>
      <c r="G43" s="15">
        <v>419.86</v>
      </c>
      <c r="H43" s="15">
        <v>6.09</v>
      </c>
      <c r="I43" s="16">
        <f t="shared" si="0"/>
        <v>7.4237099999999998</v>
      </c>
      <c r="J43" s="16">
        <f t="shared" si="15"/>
        <v>2556.9474</v>
      </c>
      <c r="K43" s="16">
        <f t="shared" si="16"/>
        <v>3116.9188806000002</v>
      </c>
      <c r="P43">
        <v>70.2</v>
      </c>
    </row>
    <row r="44" spans="1:16" x14ac:dyDescent="0.25">
      <c r="A44" s="17" t="s">
        <v>183</v>
      </c>
      <c r="B44" s="17"/>
      <c r="C44" s="17"/>
      <c r="D44" s="33"/>
      <c r="E44" s="34" t="s">
        <v>110</v>
      </c>
      <c r="F44" s="44"/>
      <c r="G44" s="44"/>
      <c r="H44" s="44"/>
      <c r="I44" s="44"/>
      <c r="J44" s="44"/>
      <c r="K44" s="17"/>
    </row>
    <row r="45" spans="1:16" ht="23.25" x14ac:dyDescent="0.25">
      <c r="A45" s="17" t="s">
        <v>184</v>
      </c>
      <c r="B45" s="17" t="s">
        <v>18</v>
      </c>
      <c r="C45" s="17" t="s">
        <v>19</v>
      </c>
      <c r="D45" s="31">
        <v>90862</v>
      </c>
      <c r="E45" s="35" t="s">
        <v>150</v>
      </c>
      <c r="F45" s="14" t="s">
        <v>106</v>
      </c>
      <c r="G45" s="15">
        <v>5.74</v>
      </c>
      <c r="H45" s="15">
        <v>334.22</v>
      </c>
      <c r="I45" s="16">
        <f t="shared" si="0"/>
        <v>407.41418000000004</v>
      </c>
      <c r="J45" s="16">
        <f t="shared" ref="J45" si="17">H45*G45</f>
        <v>1918.4228000000003</v>
      </c>
      <c r="K45" s="16">
        <f t="shared" ref="K45" si="18">I45*G45</f>
        <v>2338.5573932000002</v>
      </c>
    </row>
    <row r="46" spans="1:16" x14ac:dyDescent="0.25">
      <c r="A46" s="17" t="s">
        <v>185</v>
      </c>
      <c r="B46" s="17" t="s">
        <v>18</v>
      </c>
      <c r="C46" s="17" t="s">
        <v>19</v>
      </c>
      <c r="D46" s="31" t="s">
        <v>151</v>
      </c>
      <c r="E46" s="32" t="s">
        <v>152</v>
      </c>
      <c r="F46" s="14" t="s">
        <v>109</v>
      </c>
      <c r="G46" s="15">
        <v>459.2</v>
      </c>
      <c r="H46" s="15">
        <v>6.09</v>
      </c>
      <c r="I46" s="16">
        <f t="shared" si="0"/>
        <v>7.4237099999999998</v>
      </c>
      <c r="J46" s="16">
        <f t="shared" ref="J46:J47" si="19">H46*G46</f>
        <v>2796.5279999999998</v>
      </c>
      <c r="K46" s="16">
        <f t="shared" ref="K46:K47" si="20">I46*G46</f>
        <v>3408.9676319999999</v>
      </c>
    </row>
    <row r="47" spans="1:16" ht="23.25" x14ac:dyDescent="0.25">
      <c r="A47" s="17" t="s">
        <v>186</v>
      </c>
      <c r="B47" s="17" t="s">
        <v>18</v>
      </c>
      <c r="C47" s="17" t="s">
        <v>19</v>
      </c>
      <c r="D47" s="36">
        <v>74202</v>
      </c>
      <c r="E47" s="37" t="s">
        <v>153</v>
      </c>
      <c r="F47" s="18" t="s">
        <v>103</v>
      </c>
      <c r="G47" s="15">
        <v>21.66</v>
      </c>
      <c r="H47" s="15">
        <v>62.7</v>
      </c>
      <c r="I47" s="16">
        <f t="shared" si="0"/>
        <v>76.431300000000007</v>
      </c>
      <c r="J47" s="16">
        <f t="shared" si="19"/>
        <v>1358.0820000000001</v>
      </c>
      <c r="K47" s="16">
        <f t="shared" si="20"/>
        <v>1655.5019580000001</v>
      </c>
    </row>
    <row r="48" spans="1:16" x14ac:dyDescent="0.25">
      <c r="A48" s="17" t="s">
        <v>187</v>
      </c>
      <c r="B48" s="17"/>
      <c r="C48" s="17"/>
      <c r="D48" s="33"/>
      <c r="E48" s="34" t="s">
        <v>111</v>
      </c>
      <c r="F48" s="44"/>
      <c r="G48" s="44"/>
      <c r="H48" s="44"/>
      <c r="I48" s="44"/>
      <c r="J48" s="44"/>
      <c r="K48" s="17"/>
    </row>
    <row r="49" spans="1:11" ht="34.5" x14ac:dyDescent="0.25">
      <c r="A49" s="17" t="s">
        <v>188</v>
      </c>
      <c r="B49" s="17" t="s">
        <v>18</v>
      </c>
      <c r="C49" s="17" t="s">
        <v>19</v>
      </c>
      <c r="D49" s="31">
        <v>72132</v>
      </c>
      <c r="E49" s="37" t="s">
        <v>154</v>
      </c>
      <c r="F49" s="14" t="s">
        <v>103</v>
      </c>
      <c r="G49" s="15">
        <v>184.5</v>
      </c>
      <c r="H49" s="15">
        <v>58.45</v>
      </c>
      <c r="I49" s="16">
        <f t="shared" si="0"/>
        <v>71.250550000000004</v>
      </c>
      <c r="J49" s="16">
        <f t="shared" ref="J49" si="21">H49*G49</f>
        <v>10784.025</v>
      </c>
      <c r="K49" s="16">
        <f t="shared" ref="K49" si="22">I49*G49</f>
        <v>13145.726475000001</v>
      </c>
    </row>
    <row r="50" spans="1:11" x14ac:dyDescent="0.25">
      <c r="A50" s="17" t="s">
        <v>189</v>
      </c>
      <c r="B50" s="17"/>
      <c r="C50" s="17"/>
      <c r="D50" s="33"/>
      <c r="E50" s="34" t="s">
        <v>112</v>
      </c>
      <c r="F50" s="44"/>
      <c r="G50" s="44"/>
      <c r="H50" s="44"/>
      <c r="I50" s="44"/>
      <c r="J50" s="44"/>
      <c r="K50" s="17"/>
    </row>
    <row r="51" spans="1:11" ht="23.25" x14ac:dyDescent="0.25">
      <c r="A51" s="17" t="s">
        <v>190</v>
      </c>
      <c r="B51" s="17" t="s">
        <v>18</v>
      </c>
      <c r="C51" s="17" t="s">
        <v>62</v>
      </c>
      <c r="D51" s="31">
        <v>9564</v>
      </c>
      <c r="E51" s="35" t="s">
        <v>156</v>
      </c>
      <c r="F51" s="14" t="s">
        <v>103</v>
      </c>
      <c r="G51" s="15">
        <v>7.14</v>
      </c>
      <c r="H51" s="15">
        <v>400</v>
      </c>
      <c r="I51" s="16">
        <f t="shared" si="0"/>
        <v>487.6</v>
      </c>
      <c r="J51" s="16">
        <f t="shared" ref="J51:J52" si="23">H51*G51</f>
        <v>2856</v>
      </c>
      <c r="K51" s="16">
        <f t="shared" ref="K51:K52" si="24">I51*G51</f>
        <v>3481.4639999999999</v>
      </c>
    </row>
    <row r="52" spans="1:11" x14ac:dyDescent="0.25">
      <c r="A52" s="17" t="s">
        <v>191</v>
      </c>
      <c r="B52" s="17" t="s">
        <v>18</v>
      </c>
      <c r="C52" s="17" t="s">
        <v>62</v>
      </c>
      <c r="D52" s="31">
        <v>1888</v>
      </c>
      <c r="E52" s="32" t="s">
        <v>155</v>
      </c>
      <c r="F52" s="14" t="s">
        <v>103</v>
      </c>
      <c r="G52" s="15">
        <v>7.68</v>
      </c>
      <c r="H52" s="15">
        <v>217.21</v>
      </c>
      <c r="I52" s="16">
        <f t="shared" si="0"/>
        <v>264.77899000000002</v>
      </c>
      <c r="J52" s="16">
        <f t="shared" si="23"/>
        <v>1668.1728000000001</v>
      </c>
      <c r="K52" s="16">
        <f t="shared" si="24"/>
        <v>2033.5026432000002</v>
      </c>
    </row>
    <row r="53" spans="1:11" x14ac:dyDescent="0.25">
      <c r="A53" s="17" t="s">
        <v>192</v>
      </c>
      <c r="B53" s="17" t="s">
        <v>18</v>
      </c>
      <c r="C53" s="17"/>
      <c r="D53" s="33"/>
      <c r="E53" s="34" t="s">
        <v>113</v>
      </c>
      <c r="F53" s="44"/>
      <c r="G53" s="44"/>
      <c r="H53" s="44"/>
      <c r="I53" s="44"/>
      <c r="J53" s="44"/>
      <c r="K53" s="17"/>
    </row>
    <row r="54" spans="1:11" x14ac:dyDescent="0.25">
      <c r="A54" s="17" t="s">
        <v>193</v>
      </c>
      <c r="B54" s="17" t="s">
        <v>18</v>
      </c>
      <c r="C54" s="17" t="s">
        <v>19</v>
      </c>
      <c r="D54" s="31">
        <v>92540</v>
      </c>
      <c r="E54" s="32" t="s">
        <v>114</v>
      </c>
      <c r="F54" s="14" t="s">
        <v>103</v>
      </c>
      <c r="G54" s="15">
        <v>24</v>
      </c>
      <c r="H54" s="15">
        <v>54.58</v>
      </c>
      <c r="I54" s="16">
        <f t="shared" si="0"/>
        <v>66.533019999999993</v>
      </c>
      <c r="J54" s="16">
        <f t="shared" ref="J54:J55" si="25">H54*G54</f>
        <v>1309.92</v>
      </c>
      <c r="K54" s="16">
        <f t="shared" ref="K54:K55" si="26">I54*G54</f>
        <v>1596.7924799999998</v>
      </c>
    </row>
    <row r="55" spans="1:11" x14ac:dyDescent="0.25">
      <c r="A55" s="17" t="s">
        <v>194</v>
      </c>
      <c r="B55" s="17" t="s">
        <v>18</v>
      </c>
      <c r="C55" s="17" t="s">
        <v>19</v>
      </c>
      <c r="D55" s="31">
        <v>73938</v>
      </c>
      <c r="E55" s="32" t="s">
        <v>157</v>
      </c>
      <c r="F55" s="14" t="s">
        <v>103</v>
      </c>
      <c r="G55" s="15">
        <v>24</v>
      </c>
      <c r="H55" s="15">
        <v>57.18</v>
      </c>
      <c r="I55" s="16">
        <f t="shared" si="0"/>
        <v>69.702420000000004</v>
      </c>
      <c r="J55" s="16">
        <f t="shared" si="25"/>
        <v>1372.32</v>
      </c>
      <c r="K55" s="16">
        <f t="shared" si="26"/>
        <v>1672.85808</v>
      </c>
    </row>
    <row r="56" spans="1:11" x14ac:dyDescent="0.25">
      <c r="A56" s="17" t="s">
        <v>195</v>
      </c>
      <c r="B56" s="17"/>
      <c r="C56" s="17"/>
      <c r="D56" s="33"/>
      <c r="E56" s="34" t="s">
        <v>115</v>
      </c>
      <c r="F56" s="44"/>
      <c r="G56" s="44"/>
      <c r="H56" s="44"/>
      <c r="I56" s="44"/>
      <c r="J56" s="44"/>
      <c r="K56" s="17"/>
    </row>
    <row r="57" spans="1:11" x14ac:dyDescent="0.25">
      <c r="A57" s="17" t="s">
        <v>196</v>
      </c>
      <c r="B57" s="17" t="s">
        <v>18</v>
      </c>
      <c r="C57" s="17" t="s">
        <v>19</v>
      </c>
      <c r="D57" s="31">
        <v>93663</v>
      </c>
      <c r="E57" s="38" t="s">
        <v>117</v>
      </c>
      <c r="F57" s="14" t="s">
        <v>116</v>
      </c>
      <c r="G57" s="15">
        <v>6</v>
      </c>
      <c r="H57" s="15">
        <v>50.21</v>
      </c>
      <c r="I57" s="16">
        <f t="shared" si="0"/>
        <v>61.20599</v>
      </c>
      <c r="J57" s="16">
        <f t="shared" ref="J57" si="27">H57*G57</f>
        <v>301.26</v>
      </c>
      <c r="K57" s="16">
        <f t="shared" ref="K57" si="28">I57*G57</f>
        <v>367.23594000000003</v>
      </c>
    </row>
    <row r="58" spans="1:11" x14ac:dyDescent="0.25">
      <c r="A58" s="17" t="s">
        <v>197</v>
      </c>
      <c r="B58" s="17" t="s">
        <v>18</v>
      </c>
      <c r="C58" s="17" t="s">
        <v>19</v>
      </c>
      <c r="D58" s="31">
        <v>91871</v>
      </c>
      <c r="E58" s="38" t="s">
        <v>118</v>
      </c>
      <c r="F58" s="14" t="s">
        <v>119</v>
      </c>
      <c r="G58" s="15">
        <v>60</v>
      </c>
      <c r="H58" s="15">
        <v>8.83</v>
      </c>
      <c r="I58" s="16">
        <f t="shared" si="0"/>
        <v>10.763770000000001</v>
      </c>
      <c r="J58" s="16">
        <f t="shared" ref="J58:J71" si="29">H58*G58</f>
        <v>529.79999999999995</v>
      </c>
      <c r="K58" s="16">
        <f t="shared" ref="K58:K71" si="30">I58*G58</f>
        <v>645.82620000000009</v>
      </c>
    </row>
    <row r="59" spans="1:11" x14ac:dyDescent="0.25">
      <c r="A59" s="17" t="s">
        <v>198</v>
      </c>
      <c r="B59" s="17" t="s">
        <v>18</v>
      </c>
      <c r="C59" s="17" t="s">
        <v>19</v>
      </c>
      <c r="D59" s="31">
        <v>91834</v>
      </c>
      <c r="E59" s="38" t="s">
        <v>120</v>
      </c>
      <c r="F59" s="14" t="s">
        <v>121</v>
      </c>
      <c r="G59" s="15">
        <v>100</v>
      </c>
      <c r="H59" s="15">
        <v>6.22</v>
      </c>
      <c r="I59" s="16">
        <f t="shared" si="0"/>
        <v>7.5821799999999993</v>
      </c>
      <c r="J59" s="16">
        <f t="shared" si="29"/>
        <v>622</v>
      </c>
      <c r="K59" s="16">
        <f t="shared" si="30"/>
        <v>758.21799999999996</v>
      </c>
    </row>
    <row r="60" spans="1:11" x14ac:dyDescent="0.25">
      <c r="A60" s="17" t="s">
        <v>199</v>
      </c>
      <c r="B60" s="17" t="s">
        <v>18</v>
      </c>
      <c r="C60" s="17" t="s">
        <v>19</v>
      </c>
      <c r="D60" s="31">
        <v>91924</v>
      </c>
      <c r="E60" s="38" t="s">
        <v>122</v>
      </c>
      <c r="F60" s="14" t="s">
        <v>119</v>
      </c>
      <c r="G60" s="15">
        <v>100</v>
      </c>
      <c r="H60" s="15">
        <v>1.79</v>
      </c>
      <c r="I60" s="16">
        <f t="shared" si="0"/>
        <v>2.18201</v>
      </c>
      <c r="J60" s="16">
        <f t="shared" si="29"/>
        <v>179</v>
      </c>
      <c r="K60" s="16">
        <f t="shared" si="30"/>
        <v>218.20099999999999</v>
      </c>
    </row>
    <row r="61" spans="1:11" x14ac:dyDescent="0.25">
      <c r="A61" s="17" t="s">
        <v>200</v>
      </c>
      <c r="B61" s="17" t="s">
        <v>18</v>
      </c>
      <c r="C61" s="17" t="s">
        <v>19</v>
      </c>
      <c r="D61" s="31">
        <v>91926</v>
      </c>
      <c r="E61" s="38" t="s">
        <v>123</v>
      </c>
      <c r="F61" s="14" t="s">
        <v>119</v>
      </c>
      <c r="G61" s="15">
        <v>150</v>
      </c>
      <c r="H61" s="15">
        <v>2.54</v>
      </c>
      <c r="I61" s="16">
        <f t="shared" si="0"/>
        <v>3.09626</v>
      </c>
      <c r="J61" s="16">
        <f t="shared" si="29"/>
        <v>381</v>
      </c>
      <c r="K61" s="16">
        <f t="shared" si="30"/>
        <v>464.43900000000002</v>
      </c>
    </row>
    <row r="62" spans="1:11" x14ac:dyDescent="0.25">
      <c r="A62" s="17" t="s">
        <v>201</v>
      </c>
      <c r="B62" s="17" t="s">
        <v>18</v>
      </c>
      <c r="C62" s="17" t="s">
        <v>19</v>
      </c>
      <c r="D62" s="31">
        <v>91930</v>
      </c>
      <c r="E62" s="38" t="s">
        <v>124</v>
      </c>
      <c r="F62" s="14" t="s">
        <v>119</v>
      </c>
      <c r="G62" s="15">
        <v>30</v>
      </c>
      <c r="H62" s="15">
        <v>5.68</v>
      </c>
      <c r="I62" s="16">
        <f t="shared" si="0"/>
        <v>6.9239199999999999</v>
      </c>
      <c r="J62" s="16">
        <f t="shared" si="29"/>
        <v>170.39999999999998</v>
      </c>
      <c r="K62" s="16">
        <f t="shared" si="30"/>
        <v>207.7176</v>
      </c>
    </row>
    <row r="63" spans="1:11" x14ac:dyDescent="0.25">
      <c r="A63" s="17" t="s">
        <v>202</v>
      </c>
      <c r="B63" s="17" t="s">
        <v>18</v>
      </c>
      <c r="C63" s="17" t="s">
        <v>19</v>
      </c>
      <c r="D63" s="31">
        <v>91933</v>
      </c>
      <c r="E63" s="38" t="s">
        <v>125</v>
      </c>
      <c r="F63" s="14" t="s">
        <v>121</v>
      </c>
      <c r="G63" s="15">
        <v>25</v>
      </c>
      <c r="H63" s="15">
        <v>9.4600000000000009</v>
      </c>
      <c r="I63" s="16">
        <f t="shared" si="0"/>
        <v>11.531740000000001</v>
      </c>
      <c r="J63" s="16">
        <f t="shared" si="29"/>
        <v>236.50000000000003</v>
      </c>
      <c r="K63" s="16">
        <f t="shared" si="30"/>
        <v>288.29350000000005</v>
      </c>
    </row>
    <row r="64" spans="1:11" x14ac:dyDescent="0.25">
      <c r="A64" s="17" t="s">
        <v>203</v>
      </c>
      <c r="B64" s="17" t="s">
        <v>18</v>
      </c>
      <c r="C64" s="17" t="s">
        <v>158</v>
      </c>
      <c r="D64" s="31">
        <v>777</v>
      </c>
      <c r="E64" s="38" t="s">
        <v>126</v>
      </c>
      <c r="F64" s="14" t="s">
        <v>116</v>
      </c>
      <c r="G64" s="15">
        <v>4</v>
      </c>
      <c r="H64" s="15">
        <v>7.26</v>
      </c>
      <c r="I64" s="16">
        <f t="shared" si="0"/>
        <v>8.8499400000000001</v>
      </c>
      <c r="J64" s="16">
        <f t="shared" si="29"/>
        <v>29.04</v>
      </c>
      <c r="K64" s="16">
        <f t="shared" si="30"/>
        <v>35.399760000000001</v>
      </c>
    </row>
    <row r="65" spans="1:11" x14ac:dyDescent="0.25">
      <c r="A65" s="17" t="s">
        <v>204</v>
      </c>
      <c r="B65" s="17" t="s">
        <v>18</v>
      </c>
      <c r="C65" s="17" t="s">
        <v>158</v>
      </c>
      <c r="D65" s="36">
        <v>9138</v>
      </c>
      <c r="E65" s="38" t="s">
        <v>127</v>
      </c>
      <c r="F65" s="18" t="s">
        <v>116</v>
      </c>
      <c r="G65" s="15">
        <v>28</v>
      </c>
      <c r="H65" s="15">
        <v>17</v>
      </c>
      <c r="I65" s="16">
        <f t="shared" si="0"/>
        <v>20.722999999999999</v>
      </c>
      <c r="J65" s="16">
        <f t="shared" si="29"/>
        <v>476</v>
      </c>
      <c r="K65" s="16">
        <f t="shared" si="30"/>
        <v>580.24399999999991</v>
      </c>
    </row>
    <row r="66" spans="1:11" x14ac:dyDescent="0.25">
      <c r="A66" s="17" t="s">
        <v>205</v>
      </c>
      <c r="B66" s="17" t="s">
        <v>18</v>
      </c>
      <c r="C66" s="17" t="s">
        <v>158</v>
      </c>
      <c r="D66" s="31">
        <v>470</v>
      </c>
      <c r="E66" s="38" t="s">
        <v>128</v>
      </c>
      <c r="F66" s="14" t="s">
        <v>116</v>
      </c>
      <c r="G66" s="15">
        <v>6</v>
      </c>
      <c r="H66" s="15">
        <v>13.25</v>
      </c>
      <c r="I66" s="16">
        <f t="shared" si="0"/>
        <v>16.15175</v>
      </c>
      <c r="J66" s="16">
        <f t="shared" si="29"/>
        <v>79.5</v>
      </c>
      <c r="K66" s="16">
        <f t="shared" si="30"/>
        <v>96.910499999999999</v>
      </c>
    </row>
    <row r="67" spans="1:11" x14ac:dyDescent="0.25">
      <c r="A67" s="17" t="s">
        <v>206</v>
      </c>
      <c r="B67" s="17" t="s">
        <v>18</v>
      </c>
      <c r="C67" s="17" t="s">
        <v>158</v>
      </c>
      <c r="D67" s="31">
        <v>478</v>
      </c>
      <c r="E67" s="38" t="s">
        <v>159</v>
      </c>
      <c r="F67" s="14" t="s">
        <v>116</v>
      </c>
      <c r="G67" s="15">
        <v>12</v>
      </c>
      <c r="H67" s="15">
        <v>13.91</v>
      </c>
      <c r="I67" s="16">
        <f t="shared" si="0"/>
        <v>16.956289999999999</v>
      </c>
      <c r="J67" s="16">
        <f t="shared" si="29"/>
        <v>166.92000000000002</v>
      </c>
      <c r="K67" s="16">
        <f t="shared" si="30"/>
        <v>203.47548</v>
      </c>
    </row>
    <row r="68" spans="1:11" x14ac:dyDescent="0.25">
      <c r="A68" s="17" t="s">
        <v>207</v>
      </c>
      <c r="B68" s="17" t="s">
        <v>18</v>
      </c>
      <c r="C68" s="17" t="s">
        <v>158</v>
      </c>
      <c r="D68" s="31">
        <v>8818</v>
      </c>
      <c r="E68" s="38" t="s">
        <v>160</v>
      </c>
      <c r="F68" s="14" t="s">
        <v>116</v>
      </c>
      <c r="G68" s="15">
        <v>2</v>
      </c>
      <c r="H68" s="15">
        <v>18.829999999999998</v>
      </c>
      <c r="I68" s="16">
        <f t="shared" si="0"/>
        <v>22.953769999999999</v>
      </c>
      <c r="J68" s="16">
        <f t="shared" si="29"/>
        <v>37.659999999999997</v>
      </c>
      <c r="K68" s="16">
        <f t="shared" si="30"/>
        <v>45.907539999999997</v>
      </c>
    </row>
    <row r="69" spans="1:11" ht="23.25" x14ac:dyDescent="0.25">
      <c r="A69" s="17" t="s">
        <v>208</v>
      </c>
      <c r="B69" s="17" t="s">
        <v>18</v>
      </c>
      <c r="C69" s="17" t="s">
        <v>19</v>
      </c>
      <c r="D69" s="36">
        <v>73953</v>
      </c>
      <c r="E69" s="37" t="s">
        <v>161</v>
      </c>
      <c r="F69" s="18" t="s">
        <v>116</v>
      </c>
      <c r="G69" s="15">
        <v>2</v>
      </c>
      <c r="H69" s="15">
        <v>42.24</v>
      </c>
      <c r="I69" s="16">
        <f t="shared" si="0"/>
        <v>51.490560000000002</v>
      </c>
      <c r="J69" s="16">
        <f t="shared" si="29"/>
        <v>84.48</v>
      </c>
      <c r="K69" s="16">
        <f t="shared" si="30"/>
        <v>102.98112</v>
      </c>
    </row>
    <row r="70" spans="1:11" ht="23.25" x14ac:dyDescent="0.25">
      <c r="A70" s="17" t="s">
        <v>209</v>
      </c>
      <c r="B70" s="17" t="s">
        <v>18</v>
      </c>
      <c r="C70" s="17" t="s">
        <v>19</v>
      </c>
      <c r="D70" s="36">
        <v>73953</v>
      </c>
      <c r="E70" s="37" t="s">
        <v>161</v>
      </c>
      <c r="F70" s="18" t="s">
        <v>116</v>
      </c>
      <c r="G70" s="15">
        <v>4</v>
      </c>
      <c r="H70" s="15">
        <v>42.24</v>
      </c>
      <c r="I70" s="16">
        <f t="shared" si="0"/>
        <v>51.490560000000002</v>
      </c>
      <c r="J70" s="16">
        <f t="shared" si="29"/>
        <v>168.96</v>
      </c>
      <c r="K70" s="16">
        <f t="shared" si="30"/>
        <v>205.96224000000001</v>
      </c>
    </row>
    <row r="71" spans="1:11" ht="23.25" x14ac:dyDescent="0.25">
      <c r="A71" s="17" t="s">
        <v>210</v>
      </c>
      <c r="B71" s="17" t="s">
        <v>18</v>
      </c>
      <c r="C71" s="17" t="s">
        <v>19</v>
      </c>
      <c r="D71" s="36">
        <v>97607</v>
      </c>
      <c r="E71" s="37" t="s">
        <v>162</v>
      </c>
      <c r="F71" s="18" t="s">
        <v>116</v>
      </c>
      <c r="G71" s="15">
        <v>8</v>
      </c>
      <c r="H71" s="15">
        <v>63.51</v>
      </c>
      <c r="I71" s="16">
        <f t="shared" si="0"/>
        <v>77.418689999999998</v>
      </c>
      <c r="J71" s="16">
        <f t="shared" si="29"/>
        <v>508.08</v>
      </c>
      <c r="K71" s="16">
        <f t="shared" si="30"/>
        <v>619.34951999999998</v>
      </c>
    </row>
    <row r="72" spans="1:11" x14ac:dyDescent="0.25">
      <c r="A72" s="17" t="s">
        <v>211</v>
      </c>
      <c r="B72" s="17"/>
      <c r="C72" s="17"/>
      <c r="D72" s="33"/>
      <c r="E72" s="39" t="s">
        <v>129</v>
      </c>
      <c r="F72" s="45"/>
      <c r="G72" s="45"/>
      <c r="H72" s="45"/>
      <c r="I72" s="45"/>
      <c r="J72" s="45"/>
      <c r="K72" s="17"/>
    </row>
    <row r="73" spans="1:11" x14ac:dyDescent="0.25">
      <c r="A73" s="17" t="s">
        <v>212</v>
      </c>
      <c r="B73" s="17" t="s">
        <v>18</v>
      </c>
      <c r="C73" s="17" t="s">
        <v>158</v>
      </c>
      <c r="D73" s="36">
        <v>50148</v>
      </c>
      <c r="E73" s="40" t="s">
        <v>163</v>
      </c>
      <c r="F73" s="19" t="s">
        <v>116</v>
      </c>
      <c r="G73" s="15">
        <v>2</v>
      </c>
      <c r="H73" s="15">
        <v>558</v>
      </c>
      <c r="I73" s="16">
        <f t="shared" si="0"/>
        <v>680.202</v>
      </c>
      <c r="J73" s="16">
        <f t="shared" ref="J73" si="31">H73*G73</f>
        <v>1116</v>
      </c>
      <c r="K73" s="16">
        <f t="shared" ref="K73" si="32">I73*G73</f>
        <v>1360.404</v>
      </c>
    </row>
    <row r="74" spans="1:11" x14ac:dyDescent="0.25">
      <c r="A74" s="17" t="s">
        <v>213</v>
      </c>
      <c r="B74" s="17" t="s">
        <v>18</v>
      </c>
      <c r="C74" s="17" t="s">
        <v>19</v>
      </c>
      <c r="D74" s="31">
        <v>75051</v>
      </c>
      <c r="E74" s="40" t="s">
        <v>130</v>
      </c>
      <c r="F74" s="19" t="s">
        <v>121</v>
      </c>
      <c r="G74" s="15">
        <v>60</v>
      </c>
      <c r="H74" s="15">
        <v>4.42</v>
      </c>
      <c r="I74" s="16">
        <f t="shared" si="0"/>
        <v>5.3879799999999998</v>
      </c>
      <c r="J74" s="16">
        <f t="shared" ref="J74:J83" si="33">H74*G74</f>
        <v>265.2</v>
      </c>
      <c r="K74" s="16">
        <f t="shared" ref="K74:K83" si="34">I74*G74</f>
        <v>323.27879999999999</v>
      </c>
    </row>
    <row r="75" spans="1:11" x14ac:dyDescent="0.25">
      <c r="A75" s="17" t="s">
        <v>214</v>
      </c>
      <c r="B75" s="17" t="s">
        <v>18</v>
      </c>
      <c r="C75" s="17" t="s">
        <v>19</v>
      </c>
      <c r="D75" s="31">
        <v>75030</v>
      </c>
      <c r="E75" s="40" t="s">
        <v>131</v>
      </c>
      <c r="F75" s="19" t="s">
        <v>121</v>
      </c>
      <c r="G75" s="15">
        <v>36</v>
      </c>
      <c r="H75" s="15">
        <v>15.38</v>
      </c>
      <c r="I75" s="16">
        <f t="shared" si="0"/>
        <v>18.74822</v>
      </c>
      <c r="J75" s="16">
        <f t="shared" si="33"/>
        <v>553.68000000000006</v>
      </c>
      <c r="K75" s="16">
        <f t="shared" si="34"/>
        <v>674.93592000000001</v>
      </c>
    </row>
    <row r="76" spans="1:11" x14ac:dyDescent="0.25">
      <c r="A76" s="17" t="s">
        <v>215</v>
      </c>
      <c r="B76" s="17" t="s">
        <v>18</v>
      </c>
      <c r="C76" s="17" t="s">
        <v>19</v>
      </c>
      <c r="D76" s="31" t="s">
        <v>164</v>
      </c>
      <c r="E76" s="40" t="s">
        <v>132</v>
      </c>
      <c r="F76" s="19" t="s">
        <v>121</v>
      </c>
      <c r="G76" s="15">
        <v>24</v>
      </c>
      <c r="H76" s="15">
        <v>20.41</v>
      </c>
      <c r="I76" s="16">
        <f t="shared" si="0"/>
        <v>24.87979</v>
      </c>
      <c r="J76" s="16">
        <f t="shared" si="33"/>
        <v>489.84000000000003</v>
      </c>
      <c r="K76" s="16">
        <f t="shared" si="34"/>
        <v>597.11496</v>
      </c>
    </row>
    <row r="77" spans="1:11" x14ac:dyDescent="0.25">
      <c r="A77" s="17" t="s">
        <v>216</v>
      </c>
      <c r="B77" s="17" t="s">
        <v>18</v>
      </c>
      <c r="C77" s="17" t="s">
        <v>19</v>
      </c>
      <c r="D77" s="41" t="s">
        <v>165</v>
      </c>
      <c r="E77" s="40" t="s">
        <v>133</v>
      </c>
      <c r="F77" s="14" t="s">
        <v>121</v>
      </c>
      <c r="G77" s="15">
        <v>24</v>
      </c>
      <c r="H77" s="15">
        <v>25.13</v>
      </c>
      <c r="I77" s="16">
        <f t="shared" ref="I77:I100" si="35">(H77*$L$9)+H77</f>
        <v>30.633469999999999</v>
      </c>
      <c r="J77" s="16">
        <f t="shared" si="33"/>
        <v>603.12</v>
      </c>
      <c r="K77" s="16">
        <f t="shared" si="34"/>
        <v>735.20327999999995</v>
      </c>
    </row>
    <row r="78" spans="1:11" x14ac:dyDescent="0.25">
      <c r="A78" s="17" t="s">
        <v>217</v>
      </c>
      <c r="B78" s="17" t="s">
        <v>18</v>
      </c>
      <c r="C78" s="17" t="s">
        <v>19</v>
      </c>
      <c r="D78" s="31">
        <v>74176</v>
      </c>
      <c r="E78" s="40" t="s">
        <v>134</v>
      </c>
      <c r="F78" s="19" t="s">
        <v>116</v>
      </c>
      <c r="G78" s="15">
        <v>4</v>
      </c>
      <c r="H78" s="15">
        <v>65.98</v>
      </c>
      <c r="I78" s="16">
        <f t="shared" si="35"/>
        <v>80.42962</v>
      </c>
      <c r="J78" s="16">
        <f t="shared" si="33"/>
        <v>263.92</v>
      </c>
      <c r="K78" s="16">
        <f t="shared" si="34"/>
        <v>321.71848</v>
      </c>
    </row>
    <row r="79" spans="1:11" ht="45.75" x14ac:dyDescent="0.25">
      <c r="A79" s="17" t="s">
        <v>218</v>
      </c>
      <c r="B79" s="17" t="s">
        <v>18</v>
      </c>
      <c r="C79" s="17" t="s">
        <v>19</v>
      </c>
      <c r="D79" s="31">
        <v>93442</v>
      </c>
      <c r="E79" s="42" t="s">
        <v>166</v>
      </c>
      <c r="F79" s="20" t="s">
        <v>116</v>
      </c>
      <c r="G79" s="15">
        <v>2</v>
      </c>
      <c r="H79" s="15">
        <v>728.81</v>
      </c>
      <c r="I79" s="16">
        <f t="shared" si="35"/>
        <v>888.41938999999991</v>
      </c>
      <c r="J79" s="16">
        <f t="shared" si="33"/>
        <v>1457.62</v>
      </c>
      <c r="K79" s="16">
        <f t="shared" si="34"/>
        <v>1776.8387799999998</v>
      </c>
    </row>
    <row r="80" spans="1:11" x14ac:dyDescent="0.25">
      <c r="A80" s="17" t="s">
        <v>219</v>
      </c>
      <c r="B80" s="17" t="s">
        <v>18</v>
      </c>
      <c r="C80" s="17" t="s">
        <v>19</v>
      </c>
      <c r="D80" s="31">
        <v>74165</v>
      </c>
      <c r="E80" s="40" t="s">
        <v>135</v>
      </c>
      <c r="F80" s="19" t="s">
        <v>121</v>
      </c>
      <c r="G80" s="15">
        <v>36</v>
      </c>
      <c r="H80" s="15">
        <v>39.19</v>
      </c>
      <c r="I80" s="16">
        <f t="shared" si="35"/>
        <v>47.77261</v>
      </c>
      <c r="J80" s="16">
        <f t="shared" si="33"/>
        <v>1410.84</v>
      </c>
      <c r="K80" s="16">
        <f t="shared" si="34"/>
        <v>1719.81396</v>
      </c>
    </row>
    <row r="81" spans="1:11" ht="23.25" x14ac:dyDescent="0.25">
      <c r="A81" s="17" t="s">
        <v>220</v>
      </c>
      <c r="B81" s="17" t="s">
        <v>18</v>
      </c>
      <c r="C81" s="17" t="s">
        <v>19</v>
      </c>
      <c r="D81" s="31">
        <v>98108</v>
      </c>
      <c r="E81" s="42" t="s">
        <v>167</v>
      </c>
      <c r="F81" s="19" t="s">
        <v>116</v>
      </c>
      <c r="G81" s="15">
        <v>2</v>
      </c>
      <c r="H81" s="15">
        <v>364.18</v>
      </c>
      <c r="I81" s="16">
        <f t="shared" si="35"/>
        <v>443.93542000000002</v>
      </c>
      <c r="J81" s="16">
        <f t="shared" si="33"/>
        <v>728.36</v>
      </c>
      <c r="K81" s="16">
        <f t="shared" si="34"/>
        <v>887.87084000000004</v>
      </c>
    </row>
    <row r="82" spans="1:11" ht="34.5" x14ac:dyDescent="0.25">
      <c r="A82" s="17" t="s">
        <v>221</v>
      </c>
      <c r="B82" s="17" t="s">
        <v>18</v>
      </c>
      <c r="C82" s="17" t="s">
        <v>19</v>
      </c>
      <c r="D82" s="31">
        <v>74197</v>
      </c>
      <c r="E82" s="42" t="s">
        <v>168</v>
      </c>
      <c r="F82" s="19" t="s">
        <v>116</v>
      </c>
      <c r="G82" s="15">
        <v>2</v>
      </c>
      <c r="H82" s="15">
        <v>1207.8599999999999</v>
      </c>
      <c r="I82" s="16">
        <f t="shared" si="35"/>
        <v>1472.3813399999999</v>
      </c>
      <c r="J82" s="16">
        <f t="shared" si="33"/>
        <v>2415.7199999999998</v>
      </c>
      <c r="K82" s="16">
        <f t="shared" si="34"/>
        <v>2944.7626799999998</v>
      </c>
    </row>
    <row r="83" spans="1:11" ht="23.25" x14ac:dyDescent="0.25">
      <c r="A83" s="17" t="s">
        <v>222</v>
      </c>
      <c r="B83" s="17" t="s">
        <v>18</v>
      </c>
      <c r="C83" s="17" t="s">
        <v>19</v>
      </c>
      <c r="D83" s="31">
        <v>74198</v>
      </c>
      <c r="E83" s="42" t="s">
        <v>169</v>
      </c>
      <c r="F83" s="19" t="s">
        <v>116</v>
      </c>
      <c r="G83" s="15">
        <v>2</v>
      </c>
      <c r="H83" s="15">
        <v>1852.24</v>
      </c>
      <c r="I83" s="16">
        <f t="shared" si="35"/>
        <v>2257.8805600000001</v>
      </c>
      <c r="J83" s="16">
        <f t="shared" si="33"/>
        <v>3704.48</v>
      </c>
      <c r="K83" s="16">
        <f t="shared" si="34"/>
        <v>4515.7611200000001</v>
      </c>
    </row>
    <row r="84" spans="1:11" x14ac:dyDescent="0.25">
      <c r="A84" s="17" t="s">
        <v>223</v>
      </c>
      <c r="B84" s="17"/>
      <c r="C84" s="17"/>
      <c r="D84" s="33"/>
      <c r="E84" s="34" t="s">
        <v>136</v>
      </c>
      <c r="F84" s="44"/>
      <c r="G84" s="44"/>
      <c r="H84" s="44"/>
      <c r="I84" s="44"/>
      <c r="J84" s="44"/>
      <c r="K84" s="17"/>
    </row>
    <row r="85" spans="1:11" x14ac:dyDescent="0.25">
      <c r="A85" s="17" t="s">
        <v>224</v>
      </c>
      <c r="B85" s="17" t="s">
        <v>18</v>
      </c>
      <c r="C85" s="17" t="s">
        <v>19</v>
      </c>
      <c r="D85" s="36">
        <v>84651</v>
      </c>
      <c r="E85" s="38" t="s">
        <v>137</v>
      </c>
      <c r="F85" s="18" t="s">
        <v>103</v>
      </c>
      <c r="G85" s="15">
        <v>43.68</v>
      </c>
      <c r="H85" s="15">
        <v>9.86</v>
      </c>
      <c r="I85" s="16">
        <f t="shared" si="35"/>
        <v>12.01934</v>
      </c>
      <c r="J85" s="16">
        <f t="shared" ref="J85:J86" si="36">H85*G85</f>
        <v>430.6848</v>
      </c>
      <c r="K85" s="16">
        <f t="shared" ref="K85:K86" si="37">I85*G85</f>
        <v>525.00477119999994</v>
      </c>
    </row>
    <row r="86" spans="1:11" ht="23.25" x14ac:dyDescent="0.25">
      <c r="A86" s="17" t="s">
        <v>225</v>
      </c>
      <c r="B86" s="17" t="s">
        <v>18</v>
      </c>
      <c r="C86" s="17" t="s">
        <v>19</v>
      </c>
      <c r="D86" s="36">
        <v>6225</v>
      </c>
      <c r="E86" s="37" t="s">
        <v>170</v>
      </c>
      <c r="F86" s="18" t="s">
        <v>103</v>
      </c>
      <c r="G86" s="15">
        <v>32.64</v>
      </c>
      <c r="H86" s="15">
        <v>36.96</v>
      </c>
      <c r="I86" s="16">
        <f t="shared" si="35"/>
        <v>45.05424</v>
      </c>
      <c r="J86" s="16">
        <f t="shared" si="36"/>
        <v>1206.3744000000002</v>
      </c>
      <c r="K86" s="16">
        <f t="shared" si="37"/>
        <v>1470.5703936</v>
      </c>
    </row>
    <row r="87" spans="1:11" x14ac:dyDescent="0.25">
      <c r="A87" s="17" t="s">
        <v>226</v>
      </c>
      <c r="B87" s="17"/>
      <c r="C87" s="17"/>
      <c r="D87" s="33"/>
      <c r="E87" s="34" t="s">
        <v>138</v>
      </c>
      <c r="F87" s="44"/>
      <c r="G87" s="44"/>
      <c r="H87" s="44"/>
      <c r="I87" s="44"/>
      <c r="J87" s="44"/>
      <c r="K87" s="17"/>
    </row>
    <row r="88" spans="1:11" x14ac:dyDescent="0.25">
      <c r="A88" s="17" t="s">
        <v>227</v>
      </c>
      <c r="B88" s="17" t="s">
        <v>18</v>
      </c>
      <c r="C88" s="17" t="s">
        <v>19</v>
      </c>
      <c r="D88" s="31">
        <v>73907</v>
      </c>
      <c r="E88" s="38" t="s">
        <v>139</v>
      </c>
      <c r="F88" s="14" t="s">
        <v>103</v>
      </c>
      <c r="G88" s="15">
        <v>31.14</v>
      </c>
      <c r="H88" s="15">
        <v>17</v>
      </c>
      <c r="I88" s="16">
        <f t="shared" si="35"/>
        <v>20.722999999999999</v>
      </c>
      <c r="J88" s="16">
        <f t="shared" ref="J88" si="38">H88*G88</f>
        <v>529.38</v>
      </c>
      <c r="K88" s="16">
        <f t="shared" ref="K88" si="39">I88*G88</f>
        <v>645.31421999999998</v>
      </c>
    </row>
    <row r="89" spans="1:11" ht="23.25" x14ac:dyDescent="0.25">
      <c r="A89" s="17" t="s">
        <v>228</v>
      </c>
      <c r="B89" s="17" t="s">
        <v>18</v>
      </c>
      <c r="C89" s="17" t="s">
        <v>19</v>
      </c>
      <c r="D89" s="31">
        <v>87250</v>
      </c>
      <c r="E89" s="37" t="s">
        <v>171</v>
      </c>
      <c r="F89" s="14" t="s">
        <v>103</v>
      </c>
      <c r="G89" s="15">
        <v>31.14</v>
      </c>
      <c r="H89" s="15">
        <v>37.92</v>
      </c>
      <c r="I89" s="16">
        <f t="shared" si="35"/>
        <v>46.22448</v>
      </c>
      <c r="J89" s="16">
        <f t="shared" ref="J89:J90" si="40">H89*G89</f>
        <v>1180.8288</v>
      </c>
      <c r="K89" s="16">
        <f t="shared" ref="K89:K90" si="41">I89*G89</f>
        <v>1439.4303072</v>
      </c>
    </row>
    <row r="90" spans="1:11" x14ac:dyDescent="0.25">
      <c r="A90" s="17" t="s">
        <v>229</v>
      </c>
      <c r="B90" s="17" t="s">
        <v>18</v>
      </c>
      <c r="C90" s="17" t="s">
        <v>19</v>
      </c>
      <c r="D90" s="31">
        <v>98689</v>
      </c>
      <c r="E90" s="38" t="s">
        <v>140</v>
      </c>
      <c r="F90" s="14" t="s">
        <v>103</v>
      </c>
      <c r="G90" s="15">
        <v>0.6</v>
      </c>
      <c r="H90" s="15">
        <v>68.3</v>
      </c>
      <c r="I90" s="16">
        <f t="shared" si="35"/>
        <v>83.2577</v>
      </c>
      <c r="J90" s="16">
        <f t="shared" si="40"/>
        <v>40.98</v>
      </c>
      <c r="K90" s="16">
        <f t="shared" si="41"/>
        <v>49.954619999999998</v>
      </c>
    </row>
    <row r="91" spans="1:11" x14ac:dyDescent="0.25">
      <c r="A91" s="17" t="s">
        <v>230</v>
      </c>
      <c r="B91" s="17"/>
      <c r="C91" s="17"/>
      <c r="D91" s="33"/>
      <c r="E91" s="34" t="s">
        <v>141</v>
      </c>
      <c r="F91" s="44"/>
      <c r="G91" s="44"/>
      <c r="H91" s="44"/>
      <c r="I91" s="44"/>
      <c r="J91" s="44"/>
      <c r="K91" s="17"/>
    </row>
    <row r="92" spans="1:11" ht="23.25" x14ac:dyDescent="0.25">
      <c r="A92" s="17" t="s">
        <v>231</v>
      </c>
      <c r="B92" s="17" t="s">
        <v>18</v>
      </c>
      <c r="C92" s="17" t="s">
        <v>19</v>
      </c>
      <c r="D92" s="31">
        <v>87378</v>
      </c>
      <c r="E92" s="37" t="s">
        <v>172</v>
      </c>
      <c r="F92" s="14" t="s">
        <v>106</v>
      </c>
      <c r="G92" s="15">
        <v>13</v>
      </c>
      <c r="H92" s="15">
        <v>395.41</v>
      </c>
      <c r="I92" s="16">
        <f t="shared" si="35"/>
        <v>482.00479000000001</v>
      </c>
      <c r="J92" s="16">
        <f t="shared" ref="J92" si="42">H92*G92</f>
        <v>5140.33</v>
      </c>
      <c r="K92" s="16">
        <f t="shared" ref="K92" si="43">I92*G92</f>
        <v>6266.0622700000004</v>
      </c>
    </row>
    <row r="93" spans="1:11" ht="45.75" x14ac:dyDescent="0.25">
      <c r="A93" s="17" t="s">
        <v>232</v>
      </c>
      <c r="B93" s="17" t="s">
        <v>18</v>
      </c>
      <c r="C93" s="17" t="s">
        <v>19</v>
      </c>
      <c r="D93" s="31">
        <v>89173</v>
      </c>
      <c r="E93" s="37" t="s">
        <v>173</v>
      </c>
      <c r="F93" s="14" t="s">
        <v>103</v>
      </c>
      <c r="G93" s="15">
        <v>420</v>
      </c>
      <c r="H93" s="15">
        <v>28.86</v>
      </c>
      <c r="I93" s="16">
        <f t="shared" si="35"/>
        <v>35.180340000000001</v>
      </c>
      <c r="J93" s="16">
        <f t="shared" ref="J93:J94" si="44">H93*G93</f>
        <v>12121.199999999999</v>
      </c>
      <c r="K93" s="16">
        <f t="shared" ref="K93:K94" si="45">I93*G93</f>
        <v>14775.7428</v>
      </c>
    </row>
    <row r="94" spans="1:11" ht="34.5" x14ac:dyDescent="0.25">
      <c r="A94" s="17" t="s">
        <v>233</v>
      </c>
      <c r="B94" s="17" t="s">
        <v>18</v>
      </c>
      <c r="C94" s="17" t="s">
        <v>19</v>
      </c>
      <c r="D94" s="31">
        <v>87265</v>
      </c>
      <c r="E94" s="37" t="s">
        <v>174</v>
      </c>
      <c r="F94" s="14" t="s">
        <v>103</v>
      </c>
      <c r="G94" s="15">
        <v>42</v>
      </c>
      <c r="H94" s="15">
        <v>49.62</v>
      </c>
      <c r="I94" s="16">
        <f t="shared" si="35"/>
        <v>60.486779999999996</v>
      </c>
      <c r="J94" s="16">
        <f t="shared" si="44"/>
        <v>2084.04</v>
      </c>
      <c r="K94" s="16">
        <f t="shared" si="45"/>
        <v>2540.4447599999999</v>
      </c>
    </row>
    <row r="95" spans="1:11" x14ac:dyDescent="0.25">
      <c r="A95" s="17" t="s">
        <v>234</v>
      </c>
      <c r="B95" s="17"/>
      <c r="C95" s="17"/>
      <c r="D95" s="33"/>
      <c r="E95" s="34" t="s">
        <v>142</v>
      </c>
      <c r="F95" s="44"/>
      <c r="G95" s="44"/>
      <c r="H95" s="44"/>
      <c r="I95" s="44"/>
      <c r="J95" s="44"/>
      <c r="K95" s="17"/>
    </row>
    <row r="96" spans="1:11" x14ac:dyDescent="0.25">
      <c r="A96" s="17" t="s">
        <v>235</v>
      </c>
      <c r="B96" s="17" t="s">
        <v>18</v>
      </c>
      <c r="C96" s="17" t="s">
        <v>158</v>
      </c>
      <c r="D96" s="36">
        <v>2278</v>
      </c>
      <c r="E96" s="38" t="s">
        <v>143</v>
      </c>
      <c r="F96" s="14" t="s">
        <v>103</v>
      </c>
      <c r="G96" s="15">
        <v>164.16</v>
      </c>
      <c r="H96" s="15">
        <v>7.49</v>
      </c>
      <c r="I96" s="16">
        <f t="shared" si="35"/>
        <v>9.1303099999999997</v>
      </c>
      <c r="J96" s="16">
        <f t="shared" ref="J96" si="46">H96*G96</f>
        <v>1229.5584000000001</v>
      </c>
      <c r="K96" s="16">
        <f t="shared" ref="K96" si="47">I96*G96</f>
        <v>1498.8316895999999</v>
      </c>
    </row>
    <row r="97" spans="1:11" x14ac:dyDescent="0.25">
      <c r="A97" s="17" t="s">
        <v>236</v>
      </c>
      <c r="B97" s="17" t="s">
        <v>18</v>
      </c>
      <c r="C97" s="17" t="s">
        <v>158</v>
      </c>
      <c r="D97" s="36">
        <v>2279</v>
      </c>
      <c r="E97" s="38" t="s">
        <v>144</v>
      </c>
      <c r="F97" s="18" t="s">
        <v>103</v>
      </c>
      <c r="G97" s="15">
        <v>184.5</v>
      </c>
      <c r="H97" s="15">
        <v>9.56</v>
      </c>
      <c r="I97" s="16">
        <f t="shared" si="35"/>
        <v>11.653640000000001</v>
      </c>
      <c r="J97" s="16">
        <f t="shared" ref="J97:J98" si="48">H97*G97</f>
        <v>1763.8200000000002</v>
      </c>
      <c r="K97" s="16">
        <f t="shared" ref="K97:K98" si="49">I97*G97</f>
        <v>2150.0965800000004</v>
      </c>
    </row>
    <row r="98" spans="1:11" x14ac:dyDescent="0.25">
      <c r="A98" s="17" t="s">
        <v>237</v>
      </c>
      <c r="B98" s="17" t="s">
        <v>18</v>
      </c>
      <c r="C98" s="17" t="s">
        <v>158</v>
      </c>
      <c r="D98" s="36">
        <v>2288</v>
      </c>
      <c r="E98" s="38" t="s">
        <v>145</v>
      </c>
      <c r="F98" s="18" t="s">
        <v>103</v>
      </c>
      <c r="G98" s="15">
        <v>348.66</v>
      </c>
      <c r="H98" s="15">
        <v>11.3</v>
      </c>
      <c r="I98" s="16">
        <f t="shared" si="35"/>
        <v>13.774700000000001</v>
      </c>
      <c r="J98" s="16">
        <f t="shared" si="48"/>
        <v>3939.8580000000006</v>
      </c>
      <c r="K98" s="16">
        <f t="shared" si="49"/>
        <v>4802.6869020000004</v>
      </c>
    </row>
    <row r="99" spans="1:11" x14ac:dyDescent="0.25">
      <c r="A99" s="17" t="s">
        <v>238</v>
      </c>
      <c r="B99" s="17"/>
      <c r="C99" s="17"/>
      <c r="D99" s="33"/>
      <c r="E99" s="34" t="s">
        <v>146</v>
      </c>
      <c r="F99" s="44"/>
      <c r="G99" s="44"/>
      <c r="H99" s="44"/>
      <c r="I99" s="44"/>
      <c r="J99" s="44"/>
      <c r="K99" s="17"/>
    </row>
    <row r="100" spans="1:11" x14ac:dyDescent="0.25">
      <c r="A100" s="17" t="s">
        <v>239</v>
      </c>
      <c r="B100" s="17" t="s">
        <v>18</v>
      </c>
      <c r="C100" s="17" t="s">
        <v>158</v>
      </c>
      <c r="D100" s="36">
        <v>4773</v>
      </c>
      <c r="E100" s="38" t="s">
        <v>175</v>
      </c>
      <c r="F100" s="14" t="s">
        <v>103</v>
      </c>
      <c r="G100" s="15">
        <v>6.4</v>
      </c>
      <c r="H100" s="15">
        <v>225.06</v>
      </c>
      <c r="I100" s="16">
        <f t="shared" si="35"/>
        <v>274.34814</v>
      </c>
      <c r="J100" s="16">
        <f t="shared" ref="J100" si="50">H100*G100</f>
        <v>1440.384</v>
      </c>
      <c r="K100" s="16">
        <f t="shared" ref="K100" si="51">I100*G100</f>
        <v>1755.8280960000002</v>
      </c>
    </row>
    <row r="101" spans="1:11" x14ac:dyDescent="0.25">
      <c r="A101" s="17"/>
      <c r="B101" s="17"/>
      <c r="C101" s="17"/>
      <c r="D101" s="17"/>
      <c r="E101" s="17"/>
      <c r="F101" s="17"/>
      <c r="G101" s="17"/>
      <c r="H101" s="17"/>
      <c r="I101" s="17"/>
      <c r="J101" s="17"/>
      <c r="K101" s="17"/>
    </row>
    <row r="102" spans="1:11" ht="18.75" x14ac:dyDescent="0.3">
      <c r="A102" s="26">
        <v>6</v>
      </c>
      <c r="B102" s="22"/>
      <c r="C102" s="22"/>
      <c r="D102" s="22"/>
      <c r="E102" s="23" t="s">
        <v>54</v>
      </c>
      <c r="F102" s="22"/>
      <c r="G102" s="22"/>
      <c r="H102" s="24"/>
      <c r="I102" s="24"/>
      <c r="J102" s="24"/>
      <c r="K102" s="24">
        <f>K103</f>
        <v>4120.2199999999993</v>
      </c>
    </row>
    <row r="103" spans="1:11" x14ac:dyDescent="0.25">
      <c r="A103" s="17" t="s">
        <v>78</v>
      </c>
      <c r="B103" s="17" t="s">
        <v>21</v>
      </c>
      <c r="C103" s="17" t="s">
        <v>22</v>
      </c>
      <c r="D103" s="17" t="s">
        <v>55</v>
      </c>
      <c r="E103" s="25" t="s">
        <v>56</v>
      </c>
      <c r="F103" s="17" t="s">
        <v>57</v>
      </c>
      <c r="G103" s="17">
        <v>2000</v>
      </c>
      <c r="H103" s="16">
        <v>1.69</v>
      </c>
      <c r="I103" s="16">
        <f t="shared" ref="I103" si="52">(H103*$L$9)+H103</f>
        <v>2.0601099999999999</v>
      </c>
      <c r="J103" s="16">
        <f t="shared" ref="J103" si="53">H103*G103</f>
        <v>3380</v>
      </c>
      <c r="K103" s="16">
        <f t="shared" ref="K103" si="54">I103*G103</f>
        <v>4120.2199999999993</v>
      </c>
    </row>
    <row r="104" spans="1:11" x14ac:dyDescent="0.25">
      <c r="A104" s="17"/>
      <c r="B104" s="17"/>
      <c r="C104" s="17"/>
      <c r="D104" s="17"/>
      <c r="E104" s="25"/>
      <c r="F104" s="17"/>
      <c r="G104" s="17"/>
      <c r="H104" s="16"/>
      <c r="I104" s="16"/>
      <c r="J104" s="16"/>
      <c r="K104" s="16"/>
    </row>
    <row r="105" spans="1:11" ht="15.75" x14ac:dyDescent="0.25">
      <c r="A105" s="17"/>
      <c r="B105" s="17"/>
      <c r="C105" s="17"/>
      <c r="D105" s="17"/>
      <c r="E105" s="25"/>
      <c r="F105" s="17"/>
      <c r="G105" s="17"/>
      <c r="H105" s="16"/>
      <c r="I105" s="43" t="s">
        <v>13</v>
      </c>
      <c r="J105" s="43"/>
      <c r="K105" s="43">
        <f>SUM(J10:J103)</f>
        <v>336658.46029999998</v>
      </c>
    </row>
    <row r="106" spans="1:11" ht="15.75" x14ac:dyDescent="0.25">
      <c r="A106" s="17"/>
      <c r="B106" s="17"/>
      <c r="C106" s="17"/>
      <c r="D106" s="17"/>
      <c r="E106" s="25"/>
      <c r="F106" s="17"/>
      <c r="G106" s="17"/>
      <c r="H106" s="16"/>
      <c r="I106" s="43" t="s">
        <v>58</v>
      </c>
      <c r="J106" s="43"/>
      <c r="K106" s="43">
        <f>K105*0.219</f>
        <v>73728.202805699999</v>
      </c>
    </row>
    <row r="107" spans="1:11" ht="15.75" x14ac:dyDescent="0.25">
      <c r="A107" s="17"/>
      <c r="B107" s="17"/>
      <c r="C107" s="17"/>
      <c r="D107" s="17"/>
      <c r="E107" s="25"/>
      <c r="F107" s="17"/>
      <c r="G107" s="17"/>
      <c r="H107" s="16"/>
      <c r="I107" s="43" t="s">
        <v>14</v>
      </c>
      <c r="J107" s="43"/>
      <c r="K107" s="43">
        <f>K105+K106</f>
        <v>410386.66310569999</v>
      </c>
    </row>
  </sheetData>
  <sheetProtection formatCells="0" formatColumns="0" formatRows="0" insertColumns="0" insertRows="0" insertHyperlinks="0" deleteColumns="0" deleteRows="0" sort="0" autoFilter="0" pivotTables="0"/>
  <autoFilter ref="A8:K8"/>
  <mergeCells count="13">
    <mergeCell ref="F53:J53"/>
    <mergeCell ref="F38:J38"/>
    <mergeCell ref="F41:J41"/>
    <mergeCell ref="F44:J44"/>
    <mergeCell ref="F48:J48"/>
    <mergeCell ref="F50:J50"/>
    <mergeCell ref="F95:J95"/>
    <mergeCell ref="F99:J99"/>
    <mergeCell ref="F56:J56"/>
    <mergeCell ref="F72:J72"/>
    <mergeCell ref="F84:J84"/>
    <mergeCell ref="F87:J87"/>
    <mergeCell ref="F91:J91"/>
  </mergeCells>
  <phoneticPr fontId="6" type="noConversion"/>
  <pageMargins left="0.70866141732283472" right="0.70866141732283472" top="0.74803149606299213" bottom="0.74803149606299213" header="0.31496062992125984" footer="0.31496062992125984"/>
  <pageSetup paperSize="9" scale="77" fitToHeight="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Orçamento</vt:lpstr>
      <vt:lpstr>Orçamento!Area_de_impressao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Sinapi em Excel</dc:title>
  <dc:subject>Sinapi em Excel</dc:subject>
  <dc:creator>isinapi.com</dc:creator>
  <cp:keywords>Sinapi Excel</cp:keywords>
  <dc:description>Sinapi em Excel</dc:description>
  <cp:lastModifiedBy>User</cp:lastModifiedBy>
  <cp:lastPrinted>2019-09-10T14:45:00Z</cp:lastPrinted>
  <dcterms:created xsi:type="dcterms:W3CDTF">2019-07-17T10:23:30Z</dcterms:created>
  <dcterms:modified xsi:type="dcterms:W3CDTF">2019-09-10T14:45:45Z</dcterms:modified>
  <cp:category>Sinapi Excel</cp:category>
</cp:coreProperties>
</file>