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D:\SOTRABALHOS\TOMADA DE PREÇO\TOMADA DE PREÇO - 003 - 2019 - REFORMAS DE UBS\"/>
    </mc:Choice>
  </mc:AlternateContent>
  <bookViews>
    <workbookView xWindow="0" yWindow="0" windowWidth="20490" windowHeight="7755" activeTab="1"/>
  </bookViews>
  <sheets>
    <sheet name="RESUMO" sheetId="10" r:id="rId1"/>
    <sheet name="BANDEIRA" sheetId="4" r:id="rId2"/>
    <sheet name="JUAZEIRO" sheetId="2" r:id="rId3"/>
    <sheet name="CABEÇA DO BOI 1 " sheetId="8" r:id="rId4"/>
    <sheet name="LAGOA DO ALTO" sheetId="6" r:id="rId5"/>
    <sheet name="batalha" sheetId="9" r:id="rId6"/>
  </sheets>
  <definedNames>
    <definedName name="_xlnm.Print_Area" localSheetId="1">BANDEIRA!$A$1:$H$132</definedName>
    <definedName name="_xlnm.Print_Area" localSheetId="5">batalha!$A$1:$H$103</definedName>
    <definedName name="_xlnm.Print_Area" localSheetId="3">'CABEÇA DO BOI 1 '!$A$1:$H$74</definedName>
    <definedName name="_xlnm.Print_Area" localSheetId="2">JUAZEIRO!$A$1:$H$120</definedName>
    <definedName name="_xlnm.Print_Area" localSheetId="4">'LAGOA DO ALTO'!$A$1:$H$68</definedName>
    <definedName name="_xlnm.Print_Area" localSheetId="0">RESUMO!$A$1:$E$9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9" l="1"/>
  <c r="H122" i="4"/>
  <c r="H57" i="4"/>
  <c r="H48" i="4"/>
  <c r="H51" i="4"/>
  <c r="H49" i="4"/>
  <c r="H25" i="6" l="1"/>
  <c r="H58" i="6"/>
  <c r="H17" i="6"/>
  <c r="H22" i="8"/>
  <c r="H29" i="6"/>
  <c r="H28" i="6"/>
  <c r="H16" i="6"/>
  <c r="H13" i="6"/>
  <c r="H11" i="6"/>
  <c r="H34" i="8"/>
  <c r="H64" i="8"/>
  <c r="H36" i="8"/>
  <c r="H35" i="8"/>
  <c r="H23" i="8"/>
  <c r="H18" i="8"/>
  <c r="H16" i="8"/>
  <c r="H46" i="2"/>
  <c r="H70" i="2" l="1"/>
  <c r="H110" i="2"/>
  <c r="H57" i="6" l="1"/>
  <c r="H63" i="8"/>
  <c r="H111" i="2"/>
  <c r="H109" i="2"/>
  <c r="H123" i="4"/>
  <c r="H94" i="9"/>
  <c r="H55" i="8"/>
  <c r="H48" i="6"/>
  <c r="H49" i="9" l="1"/>
  <c r="H48" i="9"/>
  <c r="H50" i="9" l="1"/>
  <c r="H38" i="9" l="1"/>
  <c r="H93" i="9" l="1"/>
  <c r="H56" i="6"/>
  <c r="H59" i="6"/>
  <c r="H119" i="4"/>
  <c r="H121" i="4"/>
  <c r="H55" i="6"/>
  <c r="H14" i="8"/>
  <c r="H62" i="8"/>
  <c r="H9" i="8"/>
  <c r="H61" i="8"/>
  <c r="H120" i="4"/>
  <c r="H47" i="4"/>
  <c r="H39" i="9" l="1"/>
  <c r="H92" i="9"/>
  <c r="H91" i="9"/>
  <c r="H90" i="9"/>
  <c r="H89" i="9"/>
  <c r="H86" i="9"/>
  <c r="H85" i="9"/>
  <c r="H84" i="9"/>
  <c r="H82" i="9"/>
  <c r="H81" i="9"/>
  <c r="H79" i="9"/>
  <c r="H77" i="9"/>
  <c r="H76" i="9"/>
  <c r="H75" i="9"/>
  <c r="H71" i="9"/>
  <c r="H70" i="9"/>
  <c r="H69" i="9"/>
  <c r="H65" i="9"/>
  <c r="H60" i="9"/>
  <c r="H59" i="9"/>
  <c r="H58" i="9"/>
  <c r="H54" i="9"/>
  <c r="H53" i="9"/>
  <c r="H47" i="9"/>
  <c r="H51" i="9" s="1"/>
  <c r="H43" i="9"/>
  <c r="H37" i="9"/>
  <c r="H36" i="9"/>
  <c r="H32" i="9"/>
  <c r="H31" i="9"/>
  <c r="H30" i="9"/>
  <c r="H28" i="9"/>
  <c r="H27" i="9"/>
  <c r="H26" i="9"/>
  <c r="H22" i="9"/>
  <c r="H21" i="9"/>
  <c r="H20" i="9"/>
  <c r="H19" i="9"/>
  <c r="H17" i="9"/>
  <c r="H16" i="9"/>
  <c r="H15" i="9"/>
  <c r="H14" i="9"/>
  <c r="H10" i="9"/>
  <c r="H9" i="9"/>
  <c r="H5" i="9"/>
  <c r="H6" i="9" s="1"/>
  <c r="H65" i="8"/>
  <c r="H60" i="8"/>
  <c r="H59" i="8"/>
  <c r="H58" i="8"/>
  <c r="H54" i="8"/>
  <c r="H53" i="8"/>
  <c r="H51" i="8"/>
  <c r="H50" i="8"/>
  <c r="H48" i="8"/>
  <c r="H46" i="8"/>
  <c r="H42" i="8"/>
  <c r="H41" i="8"/>
  <c r="H40" i="8"/>
  <c r="H33" i="8"/>
  <c r="H37" i="8" s="1"/>
  <c r="H30" i="8"/>
  <c r="H26" i="8"/>
  <c r="H21" i="8"/>
  <c r="H15" i="8"/>
  <c r="H13" i="8"/>
  <c r="H8" i="8"/>
  <c r="H7" i="8"/>
  <c r="H6" i="8"/>
  <c r="H24" i="8" l="1"/>
  <c r="H27" i="8"/>
  <c r="H31" i="8"/>
  <c r="H66" i="8"/>
  <c r="H19" i="8"/>
  <c r="H56" i="8"/>
  <c r="H10" i="8"/>
  <c r="H43" i="8"/>
  <c r="H87" i="9"/>
  <c r="H66" i="9"/>
  <c r="H95" i="9"/>
  <c r="H72" i="9"/>
  <c r="H61" i="9"/>
  <c r="H55" i="9"/>
  <c r="H45" i="9"/>
  <c r="H40" i="9"/>
  <c r="H33" i="9"/>
  <c r="H23" i="9"/>
  <c r="H11" i="9"/>
  <c r="H85" i="2"/>
  <c r="H84" i="2"/>
  <c r="H83" i="2"/>
  <c r="H82" i="2"/>
  <c r="H89" i="4"/>
  <c r="H79" i="4"/>
  <c r="H90" i="4"/>
  <c r="H91" i="4"/>
  <c r="H92" i="4"/>
  <c r="H67" i="8" l="1"/>
  <c r="H68" i="8" s="1"/>
  <c r="E6" i="10" s="1"/>
  <c r="H96" i="9"/>
  <c r="H97" i="9" s="1"/>
  <c r="E8" i="10" s="1"/>
  <c r="H42" i="6"/>
  <c r="H44" i="6"/>
  <c r="H45" i="6"/>
  <c r="H47" i="6"/>
  <c r="H49" i="6"/>
  <c r="H54" i="6"/>
  <c r="H53" i="6"/>
  <c r="H52" i="6"/>
  <c r="H40" i="6"/>
  <c r="H36" i="6"/>
  <c r="H35" i="6"/>
  <c r="H34" i="6"/>
  <c r="H30" i="6"/>
  <c r="H31" i="6" s="1"/>
  <c r="H21" i="6"/>
  <c r="H22" i="6" s="1"/>
  <c r="H18" i="6"/>
  <c r="H10" i="6"/>
  <c r="H6" i="6"/>
  <c r="H5" i="6"/>
  <c r="H5" i="4"/>
  <c r="H6" i="4" s="1"/>
  <c r="H9" i="4"/>
  <c r="H10" i="4"/>
  <c r="H14" i="4"/>
  <c r="H15" i="4"/>
  <c r="H16" i="4"/>
  <c r="H17" i="4"/>
  <c r="H19" i="4"/>
  <c r="H20" i="4"/>
  <c r="H21" i="4"/>
  <c r="H22" i="4"/>
  <c r="H26" i="4"/>
  <c r="H27" i="4"/>
  <c r="H28" i="4"/>
  <c r="H30" i="4"/>
  <c r="H31" i="4"/>
  <c r="H32" i="4"/>
  <c r="H34" i="4"/>
  <c r="H38" i="4"/>
  <c r="H39" i="4"/>
  <c r="H40" i="4"/>
  <c r="H41" i="4"/>
  <c r="H45" i="4"/>
  <c r="H46" i="4"/>
  <c r="H54" i="4"/>
  <c r="H55" i="4"/>
  <c r="H56" i="4"/>
  <c r="H58" i="4"/>
  <c r="H59" i="4"/>
  <c r="H62" i="4"/>
  <c r="H63" i="4"/>
  <c r="H67" i="4"/>
  <c r="H68" i="4"/>
  <c r="H69" i="4"/>
  <c r="H70" i="4"/>
  <c r="H75" i="4"/>
  <c r="H80" i="4"/>
  <c r="H81" i="4"/>
  <c r="H82" i="4"/>
  <c r="H83" i="4"/>
  <c r="H84" i="4"/>
  <c r="H85" i="4"/>
  <c r="H86" i="4"/>
  <c r="H87" i="4"/>
  <c r="H96" i="4"/>
  <c r="H98" i="4"/>
  <c r="H99" i="4"/>
  <c r="H100" i="4"/>
  <c r="H102" i="4"/>
  <c r="H103" i="4"/>
  <c r="H104" i="4"/>
  <c r="H106" i="4"/>
  <c r="H107" i="4"/>
  <c r="H109" i="4"/>
  <c r="H110" i="4"/>
  <c r="H111" i="4"/>
  <c r="H114" i="4"/>
  <c r="H115" i="4"/>
  <c r="H116" i="4"/>
  <c r="H117" i="4"/>
  <c r="H118" i="4"/>
  <c r="H49" i="2"/>
  <c r="H5" i="2"/>
  <c r="H6" i="2" s="1"/>
  <c r="H108" i="2"/>
  <c r="H107" i="2"/>
  <c r="H106" i="2"/>
  <c r="H103" i="2"/>
  <c r="H102" i="2"/>
  <c r="H101" i="2"/>
  <c r="H99" i="2"/>
  <c r="H98" i="2"/>
  <c r="H96" i="2"/>
  <c r="H95" i="2"/>
  <c r="H94" i="2"/>
  <c r="H92" i="2"/>
  <c r="H91" i="2"/>
  <c r="H89" i="2"/>
  <c r="H80" i="2"/>
  <c r="H79" i="2"/>
  <c r="H78" i="2"/>
  <c r="H77" i="2"/>
  <c r="H76" i="2"/>
  <c r="H75" i="2"/>
  <c r="H71" i="2"/>
  <c r="H69" i="2"/>
  <c r="H66" i="2"/>
  <c r="H65" i="2"/>
  <c r="H64" i="2"/>
  <c r="H63" i="2"/>
  <c r="H59" i="2"/>
  <c r="H58" i="2"/>
  <c r="H55" i="2"/>
  <c r="H54" i="2"/>
  <c r="H53" i="2"/>
  <c r="H52" i="2"/>
  <c r="H47" i="2"/>
  <c r="H42" i="2"/>
  <c r="H41" i="2"/>
  <c r="H40" i="2"/>
  <c r="H39" i="2"/>
  <c r="H35" i="2"/>
  <c r="H34" i="2"/>
  <c r="H32" i="2"/>
  <c r="H31" i="2"/>
  <c r="H30" i="2"/>
  <c r="H28" i="2"/>
  <c r="H27" i="2"/>
  <c r="H26" i="2"/>
  <c r="H22" i="2"/>
  <c r="H21" i="2"/>
  <c r="H20" i="2"/>
  <c r="H19" i="2"/>
  <c r="H17" i="2"/>
  <c r="H16" i="2"/>
  <c r="H15" i="2"/>
  <c r="H14" i="2"/>
  <c r="H10" i="2"/>
  <c r="H9" i="2"/>
  <c r="H11" i="4" l="1"/>
  <c r="H124" i="4"/>
  <c r="H60" i="6"/>
  <c r="H112" i="2"/>
  <c r="H86" i="2"/>
  <c r="H76" i="4"/>
  <c r="H93" i="4"/>
  <c r="H60" i="4"/>
  <c r="H42" i="4"/>
  <c r="H64" i="4"/>
  <c r="H19" i="6"/>
  <c r="H7" i="6"/>
  <c r="H26" i="6"/>
  <c r="H14" i="6"/>
  <c r="H37" i="6"/>
  <c r="H50" i="6"/>
  <c r="H23" i="4"/>
  <c r="H35" i="4"/>
  <c r="H71" i="4"/>
  <c r="H112" i="4"/>
  <c r="H52" i="4"/>
  <c r="H43" i="2"/>
  <c r="H11" i="2"/>
  <c r="H72" i="2"/>
  <c r="H23" i="2"/>
  <c r="H36" i="2"/>
  <c r="H104" i="2"/>
  <c r="H56" i="2"/>
  <c r="H67" i="2"/>
  <c r="H50" i="2"/>
  <c r="H60" i="2"/>
  <c r="H61" i="6" l="1"/>
  <c r="H62" i="6" s="1"/>
  <c r="E7" i="10" s="1"/>
  <c r="H125" i="4"/>
  <c r="H126" i="4" s="1"/>
  <c r="E4" i="10" s="1"/>
  <c r="H113" i="2"/>
  <c r="H114" i="2" s="1"/>
  <c r="E5" i="10" s="1"/>
  <c r="E9" i="10" l="1"/>
</calcChain>
</file>

<file path=xl/sharedStrings.xml><?xml version="1.0" encoding="utf-8"?>
<sst xmlns="http://schemas.openxmlformats.org/spreadsheetml/2006/main" count="1456" uniqueCount="317">
  <si>
    <t>PLANILHA ORÇAMENTARIA - BANDEIRA                                          Não Desonerado</t>
  </si>
  <si>
    <t>ITEM</t>
  </si>
  <si>
    <t>CÓDIGO</t>
  </si>
  <si>
    <t>FONTE</t>
  </si>
  <si>
    <t>DESCRIÇÃO DOS SERVIÇOS</t>
  </si>
  <si>
    <t>UNID.</t>
  </si>
  <si>
    <t>QUANT.</t>
  </si>
  <si>
    <t>PR. UNIT.(R$) SEM BDI</t>
  </si>
  <si>
    <t>VALOR (R$)</t>
  </si>
  <si>
    <t>1.0</t>
  </si>
  <si>
    <t xml:space="preserve">SERVIÇOS PRELIMINARES </t>
  </si>
  <si>
    <t>1.5</t>
  </si>
  <si>
    <t>74077/2</t>
  </si>
  <si>
    <t>SINAPI</t>
  </si>
  <si>
    <t xml:space="preserve">Locação da obra (execução de gabarito) </t>
  </si>
  <si>
    <t xml:space="preserve"> m²</t>
  </si>
  <si>
    <t xml:space="preserve">Subtotal </t>
  </si>
  <si>
    <t>2.0</t>
  </si>
  <si>
    <t>MOVIMENTO DE TERRAS PARA FUNDAÇÕES</t>
  </si>
  <si>
    <t>2.1</t>
  </si>
  <si>
    <t>EDIFICAÇÃO</t>
  </si>
  <si>
    <t>2.1.1</t>
  </si>
  <si>
    <t>79517/1</t>
  </si>
  <si>
    <t xml:space="preserve">Escavação manual de valas em qualquer terreno exceto rocha até h=1,50 m </t>
  </si>
  <si>
    <t>m³</t>
  </si>
  <si>
    <t>2.1.2</t>
  </si>
  <si>
    <t>Carga e descarga mecanizada</t>
  </si>
  <si>
    <t>3.0</t>
  </si>
  <si>
    <t>FUNDAÇÕES</t>
  </si>
  <si>
    <t>3.1</t>
  </si>
  <si>
    <t>CONCRETO ARMADO PARA FUNDAÇÕES - SAPATAS</t>
  </si>
  <si>
    <t>3.1.1</t>
  </si>
  <si>
    <t>FORMAS MANUSEÁVEIS PARA PAREDES DE CONCRETO MOLDADAS IN LOCO, DE EDIFICAÇÕES DE MULTIPLOS PAVIMENTO, EM PLATIBANDA. AF_06/2015</t>
  </si>
  <si>
    <t>m²</t>
  </si>
  <si>
    <t>3.1.2</t>
  </si>
  <si>
    <t>Armação aço CA-50, Diam 10 (1/4) á 12,5mm(1/2) -Fornecimento/corte perda de 10%) / dobra / colocação.</t>
  </si>
  <si>
    <t>kg</t>
  </si>
  <si>
    <t>3.1.3</t>
  </si>
  <si>
    <t>Armação de aço  CA-60 Diam. 3,4 a 6,0mm-Fornecimento/corte perda de 10%) / dobra / colocação.</t>
  </si>
  <si>
    <t>3.1.4</t>
  </si>
  <si>
    <t>Concreto para Fundação fck=25MPa, incluindo preparo, lançamento, adensamento.</t>
  </si>
  <si>
    <t>3.2</t>
  </si>
  <si>
    <t>CONCRETO ARMADO PARA FUNDAÇÕES - VIGAS BALDRAMES</t>
  </si>
  <si>
    <t>3.2.1</t>
  </si>
  <si>
    <t>3.2.2</t>
  </si>
  <si>
    <t>Armação de aço  CA-60 Diam. 3,4 a 8,0mm-Fornecimento/corte perda de 10%) / dobra / colocação.</t>
  </si>
  <si>
    <t>3.2.3</t>
  </si>
  <si>
    <t>4.0</t>
  </si>
  <si>
    <t xml:space="preserve">SUPERESTRUTURA </t>
  </si>
  <si>
    <t>4.1</t>
  </si>
  <si>
    <t>CONCRETO ARMADO - PILARES</t>
  </si>
  <si>
    <t>4.1.1</t>
  </si>
  <si>
    <t>4.1.2</t>
  </si>
  <si>
    <t>Concreto Bombeado fck=25MPa, incluindo preparo, lançamento e adensamento.</t>
  </si>
  <si>
    <t>4.2</t>
  </si>
  <si>
    <t>CONCRETO ARMADO - VIGAS</t>
  </si>
  <si>
    <t>4.2.1</t>
  </si>
  <si>
    <t>4.2.2</t>
  </si>
  <si>
    <t>4.2.3</t>
  </si>
  <si>
    <t>4.3</t>
  </si>
  <si>
    <t>CONCRETO ARMADO PARA VERGAS</t>
  </si>
  <si>
    <t>4.3.1</t>
  </si>
  <si>
    <t>VERGA PRÉ-MOLDADA PARA JANELAS COM ATÉ 1,5 M DE VÃO. AF_03/2016</t>
  </si>
  <si>
    <t>m</t>
  </si>
  <si>
    <t>5.0</t>
  </si>
  <si>
    <t>SISTEMA DE VEDAÇÃO VERTICAL INTERNO E EXTERNO (PAREDES)</t>
  </si>
  <si>
    <t>5.1</t>
  </si>
  <si>
    <t>ALVENARIA DE VEDAÇÃO</t>
  </si>
  <si>
    <t>5.2</t>
  </si>
  <si>
    <t>5.3</t>
  </si>
  <si>
    <t>Demolição de alvenaria de bloco furado, de forma manual, sem reaproveitamento. AF_12/2017</t>
  </si>
  <si>
    <t>5.4</t>
  </si>
  <si>
    <t>Aterro com adensamento hidraulico</t>
  </si>
  <si>
    <t>5.5</t>
  </si>
  <si>
    <t>PAREDE COM PLACAS DE GESSO ACARTONADO (DRYWALL), PARA USO INTERNO, COM DUAS FACES DUPLAS E ESTRUTURA METÁLICA COM GUIAS DUPLAS, COM VÃOS. AF_06/2017_P</t>
  </si>
  <si>
    <t>6.0</t>
  </si>
  <si>
    <t xml:space="preserve">ESQUADRIAS </t>
  </si>
  <si>
    <t>6.1</t>
  </si>
  <si>
    <t>PORTAS DE MADEIRA</t>
  </si>
  <si>
    <t>6.1.1</t>
  </si>
  <si>
    <t>ORSE</t>
  </si>
  <si>
    <t>un</t>
  </si>
  <si>
    <t>6.1.3</t>
  </si>
  <si>
    <t>PORTA DE CORRER EM ALUMINIO, COM DUAS FOLHAS PARA VIDRO, INCLUSO VIDRO LISO INCOLOR, FECHADURA E PUXADOR, SEM GUARNICAO/ALIZAR/VISTA</t>
  </si>
  <si>
    <t>6.2</t>
  </si>
  <si>
    <t>6.3</t>
  </si>
  <si>
    <t>6.3.1</t>
  </si>
  <si>
    <t>6.4</t>
  </si>
  <si>
    <t>7.0</t>
  </si>
  <si>
    <t xml:space="preserve">SISTEMAS DE COBERTURA </t>
  </si>
  <si>
    <t>7.1</t>
  </si>
  <si>
    <t>7.2</t>
  </si>
  <si>
    <t>TELHAMENTO COM TELHA CERÂMICA DE ENCAIXE, TIPO FRANCESA, COM MAIS DE 2 ÁGUAS, INCLUSO TRANSPORTE VERTICAL. AF_06/2016</t>
  </si>
  <si>
    <t>7.3</t>
  </si>
  <si>
    <t>estrutura de madeira</t>
  </si>
  <si>
    <t>7.4</t>
  </si>
  <si>
    <t>7.5</t>
  </si>
  <si>
    <t>Calha em chapa metalica Nº 22 desenvolvimento de 50 cm</t>
  </si>
  <si>
    <t>7.6</t>
  </si>
  <si>
    <t>Rufo em chapa de aço galvanizado nr. 24, desenvolvimento 25 cm</t>
  </si>
  <si>
    <t>8.0</t>
  </si>
  <si>
    <t>REVESTIMENTOS INTERNOS E EXTERNOS</t>
  </si>
  <si>
    <t>8.1</t>
  </si>
  <si>
    <t>Chapisco de aderência em paredes internas, externas, vigas, platibanda e calhas</t>
  </si>
  <si>
    <t>8.2</t>
  </si>
  <si>
    <t>FORRO EM RÉGUAS DE PVC, FRISADO, PARA AMBIENTES COMERCIAIS, INCLUSIVE ESTRUTURA DE FIXAÇÃO. AF_05/2017_P</t>
  </si>
  <si>
    <t>8.3</t>
  </si>
  <si>
    <t>9.0</t>
  </si>
  <si>
    <t>SISTEMAS DE PISOS INTERNOS E EXTERNOS (PAVIMENTAÇÃO)</t>
  </si>
  <si>
    <t>9.1</t>
  </si>
  <si>
    <t>PAVIMENTAÇÃO INTERNA</t>
  </si>
  <si>
    <t>9.1.1</t>
  </si>
  <si>
    <t>CONTRAPISO EM ARGAMASSA TRAÇO 1:4 (CIMENTO E AREIA), PREPARO MANUAL, APLICADO EM ÁREAS SECAS SOBRE LAJE, NÃO ADERIDO, ESPESSURA 4CM. AF_06/2014</t>
  </si>
  <si>
    <t>9.1.3</t>
  </si>
  <si>
    <t>Emboço/Reboco</t>
  </si>
  <si>
    <t>9.1.4</t>
  </si>
  <si>
    <t>Revestimento ceramico de piso com placas tipo porcelanato 45 x 45</t>
  </si>
  <si>
    <t>Soleira de marmore 15 cm</t>
  </si>
  <si>
    <t>9.2</t>
  </si>
  <si>
    <t>10.0</t>
  </si>
  <si>
    <t xml:space="preserve">PINTURA </t>
  </si>
  <si>
    <t>10.1</t>
  </si>
  <si>
    <t>11.2</t>
  </si>
  <si>
    <t>Pintura em latex acrílico 02 demãos sobre paredes internas, externas</t>
  </si>
  <si>
    <t>11.0</t>
  </si>
  <si>
    <t>DRENAGEM DE ÁGUAS PLUVIAIS</t>
  </si>
  <si>
    <t>11.1</t>
  </si>
  <si>
    <t>TUBULAÇÕES E CONEXÕES DE PVC</t>
  </si>
  <si>
    <t>11.1.1</t>
  </si>
  <si>
    <t>Tubo de PVC Ø100mm, fornecimento e instalação</t>
  </si>
  <si>
    <t>11.1.2</t>
  </si>
  <si>
    <t>Instalação de tubos de pvc agua fria com conexões</t>
  </si>
  <si>
    <t>11.1.3</t>
  </si>
  <si>
    <t>Vaso sanitário convencional, adaptado p/ deficiente físico, linha popular, ELIZABETH ou similar, c/caixa de descarga de sobrepor AKROS ou similar, assento plastico universal branco, conjunto de fixação, tubo de ligação e engate plástico</t>
  </si>
  <si>
    <t>11.1.4</t>
  </si>
  <si>
    <t>TUBO, PVC, SOLDÁVEL, DN 50MM, INSTALADO EM PRUMADA DE ÁGUA - FORNECIMENTO E INSTALAÇÃO. AF_12/2014</t>
  </si>
  <si>
    <t>11.1.5</t>
  </si>
  <si>
    <t>CAIXA DE GORDURA PEQUENA (CAPACIDADE: 19 L), CIRCULAR, EM PVC, DIÂMETRO INTERNO= 0,3 M. AF_05/2018</t>
  </si>
  <si>
    <t>11.1.6</t>
  </si>
  <si>
    <t>Caixa de passagem cp2-080 (60x60x80cm)</t>
  </si>
  <si>
    <t>11.1.7</t>
  </si>
  <si>
    <t>RALO SIFONADO, PVC, DN 100 X 40 MM, JUNTA SOLDÁVEL, FORNECIDO E INSTALADO EM RAMAIS DE ENCAMINHAMENTO DE ÁGUA PLUVIAL. AF_12/2014</t>
  </si>
  <si>
    <t>11.1.8</t>
  </si>
  <si>
    <t>Fossa séptica em concreto armado dimensões internas 1,50 x 3,00 x 1,50 m</t>
  </si>
  <si>
    <t>11.1.9</t>
  </si>
  <si>
    <t>12.0</t>
  </si>
  <si>
    <t xml:space="preserve">INSTALAÇÕES ELÉTRICAS </t>
  </si>
  <si>
    <t>12.1</t>
  </si>
  <si>
    <t>CENTRO DE DISTRIBUIÇÃO</t>
  </si>
  <si>
    <t>12.1.1</t>
  </si>
  <si>
    <t>Quadro de Distribuição de embutir, completo, (para 18 disjuntores monopolares, com barramento para as fases, neutro e para proteção, metálico, pintura eletrostática epóxi cor bege, c/ porta, trinco e acessórios)</t>
  </si>
  <si>
    <t>12.2</t>
  </si>
  <si>
    <t>DISJUNTORES</t>
  </si>
  <si>
    <t>12.2.1</t>
  </si>
  <si>
    <t>74130/1</t>
  </si>
  <si>
    <t>Disjuntor unipolar termomagnético 10 a 34 A</t>
  </si>
  <si>
    <t>12.2.2</t>
  </si>
  <si>
    <t xml:space="preserve">Interruptor paralelo </t>
  </si>
  <si>
    <t>12.2.3</t>
  </si>
  <si>
    <t>DPS</t>
  </si>
  <si>
    <t>12.3</t>
  </si>
  <si>
    <t>ELETRODUTOS E ACESSÓRIOS</t>
  </si>
  <si>
    <t>12.3.1</t>
  </si>
  <si>
    <t>Eletroduto PVC flexível corrugado reforçado, Ø20mm (DN 3/4"), inclusive conexões</t>
  </si>
  <si>
    <t>12.3.3</t>
  </si>
  <si>
    <t>Caixa inspeção aterramento 250x250x400mm</t>
  </si>
  <si>
    <t>Caixa de Passagem PVC 4x2" - fornecimento e instalaçao</t>
  </si>
  <si>
    <t>12.4</t>
  </si>
  <si>
    <t>CABOS E FIOS (CONDUTORES)</t>
  </si>
  <si>
    <t>CABO DE COBRE FLEXÍVEL ISOLADO, 4 MM², ANTI-CHAMA 450/750 V, PARA CIRCUITOS TERMINAIS - FORNECIMENTO E INSTALAÇÃO. AF_12/2015</t>
  </si>
  <si>
    <t>12.4.1</t>
  </si>
  <si>
    <t>12.5</t>
  </si>
  <si>
    <t>ILUMINAÇÃO E TOMADAS</t>
  </si>
  <si>
    <t>12.5.1</t>
  </si>
  <si>
    <t>Tomada media de embutir</t>
  </si>
  <si>
    <t>12.5.2</t>
  </si>
  <si>
    <t>tomada alta de embutir</t>
  </si>
  <si>
    <t>Luminaria plafon lapada led</t>
  </si>
  <si>
    <t>SERVIÇOS FINAIS</t>
  </si>
  <si>
    <t>13.1.1</t>
  </si>
  <si>
    <t>Limpeza final da obra</t>
  </si>
  <si>
    <t>13.1.3</t>
  </si>
  <si>
    <t>EXTINTOR DE CO2 6KG - FORNECIMENTO E INSTALACAO</t>
  </si>
  <si>
    <t>13.1.4</t>
  </si>
  <si>
    <t>Sinalizador de emergencia</t>
  </si>
  <si>
    <t>13.1.5</t>
  </si>
  <si>
    <t>12138</t>
  </si>
  <si>
    <t>Placa de indicativa de ”EXTINTOR” em pvc, dim.: 20 x 20 cm</t>
  </si>
  <si>
    <t>13.1.7</t>
  </si>
  <si>
    <t>Adesivo indicativo de saída de fluxo de fuga, impresso no sistema digital refletivo</t>
  </si>
  <si>
    <t>Cuba de embutir, circular, CELITE 10129 ou similar, inclusive sifão cromado, válvula cromada para pia e engate cromado e torneira</t>
  </si>
  <si>
    <t>Custo total sem BDI</t>
  </si>
  <si>
    <t>OBS: TENDO EM VISTA QUE A PRESENTE PLANILHA TRATA-SE DE AMPLIAÇÃO E/OU RFORMA, OS QUANTITATIVOS PODEM VARIAR PARA MAIS OU PARA MENOS DEVENDO OS MESMOS SEREM AJUSTADOS DE ACORDO COM AS MEDIÇÕES. TODAVIA OS AJUSTES PODERÃO SER FEITOS POR ITENS, NO ENTANTO NAO PODERAM ULTRAPASSAR O VALOR TOTAL DA PLANILHA.</t>
  </si>
  <si>
    <t/>
  </si>
  <si>
    <t>PLANILHA ORÇAMENTARIA - JUAZEIRO                                          Não Desonerado</t>
  </si>
  <si>
    <t>Rampa para acesso de deficientes, em concreto simples Fck=25MPa, desempolada, com pintura indicativa em novacor, 02 demos</t>
  </si>
  <si>
    <t>4.3.2</t>
  </si>
  <si>
    <t>Muro em alvenaria bloco cerâmico, e=0,09m, c/alv de pedra (35x60cm), pilares (9x20cm) a cada 3,0m, cintas inferior e superior (9x15cm) em concreto armado fck=15,0 Mpa, c/chapisco, reboco e pint. hidracor sobre alvenaria, c/cintas e pilares aparentes.</t>
  </si>
  <si>
    <t>5.6</t>
  </si>
  <si>
    <t>10.2</t>
  </si>
  <si>
    <t>6.1.4</t>
  </si>
  <si>
    <t>Bancada em granito branco fortaleza, e = 2cm</t>
  </si>
  <si>
    <t>COBOGO CERAMICO (ELEMENTO VAZADO), 9X20X20CM, ASSENTADO COM ARGAMASSA TRACO 1:4 DE CIMENTO E AREIA</t>
  </si>
  <si>
    <t>Fornecimento e montagem de porta para parede drywall (gesso acartonado), semi-oca, inclusive caixão em madeira e ferragens - 80 x 210 cm</t>
  </si>
  <si>
    <t>6.1.5</t>
  </si>
  <si>
    <t>PLANILHA ORÇAMENTARIA - LAGOA DO ALTO                                        Não Desonerado</t>
  </si>
  <si>
    <t>PLANILHA ORÇAMENTARIA - CABECA DO BOI                                          Não Desonerado</t>
  </si>
  <si>
    <t>INSTALAÇÃO DE TESOURA (INTEIRA OU MEIA), BIAPOIADA, EM MADEIRA NÃO APARELHADA, PARA VÃOS MAIORES OU IGUAIS A 3,0 M E MENORES QUE 6,0 M, INCLUSO IÇAMENTO. AF_12/2015</t>
  </si>
  <si>
    <t>REDE DE AR COMPRIMIDO</t>
  </si>
  <si>
    <t>TUBO EM COBRE RÍGIDO, DN 15 MM, CLASSE E, SEM ISOLAMENTO, INSTALADO EM RAMAL E SUB-RAMAL  FORNECIMENTO E INSTALAÇÃO. AF_12/2015</t>
  </si>
  <si>
    <t>12.1.2</t>
  </si>
  <si>
    <t>VÁLVULA DE ESFERA BRUTA, BRONZE, ROSCÁVEL, 1/2  , INSTALADO EM RESERVAÇÃO DE ÁGUA DE EDIFICAÇÃO QUE POSSUA RESERVATÓRIO DE FIBRA/FIBROCIMENTO - FORNECIMENTO E INSTALAÇÃO. AF_06/2016</t>
  </si>
  <si>
    <t>12.1.3</t>
  </si>
  <si>
    <t>POSTO DE CONSUMO COMPLETO DUPLA RETENÇÃO</t>
  </si>
  <si>
    <t>orçamento</t>
  </si>
  <si>
    <t>FILTRO REGULADOR DE PRESSÃO 1/4"X1/2" BELL-AIR</t>
  </si>
  <si>
    <t>orcçamento</t>
  </si>
  <si>
    <t>12.1.4</t>
  </si>
  <si>
    <t>Portão em chapa de ferro veneziana tipo Z inclusive dobradiças, ferrolhos e chumbadores em chapa de ferro e=5mm</t>
  </si>
  <si>
    <t>1.1</t>
  </si>
  <si>
    <t>3.2.4</t>
  </si>
  <si>
    <t>4.1.3</t>
  </si>
  <si>
    <t>Preços Tabela SINAPI-Referencia: DEZEMBRO/2018</t>
  </si>
  <si>
    <t>Data Base-DEZEMBRO/2018</t>
  </si>
  <si>
    <t>9.1.2</t>
  </si>
  <si>
    <t>11.2.1</t>
  </si>
  <si>
    <t>11.2.2</t>
  </si>
  <si>
    <t>11.2.3</t>
  </si>
  <si>
    <t>11.2.4</t>
  </si>
  <si>
    <t>12.3.2</t>
  </si>
  <si>
    <t>12.4.2</t>
  </si>
  <si>
    <t>12.5.3</t>
  </si>
  <si>
    <t>13.1.2</t>
  </si>
  <si>
    <t>13.1.6</t>
  </si>
  <si>
    <t>Pia de cozinha com bancada em mármore sintético, dim 1.20x0.50, com 01 cuba, sifão, válvula e torneira todos de plástico, assentada.</t>
  </si>
  <si>
    <t>1.2</t>
  </si>
  <si>
    <t>1.3</t>
  </si>
  <si>
    <t>1.4</t>
  </si>
  <si>
    <t>2.1.3</t>
  </si>
  <si>
    <t>2.1.4</t>
  </si>
  <si>
    <t>2.3</t>
  </si>
  <si>
    <t>5.1.1</t>
  </si>
  <si>
    <t>7.1.1</t>
  </si>
  <si>
    <t>7.1.2</t>
  </si>
  <si>
    <t>7.1.3</t>
  </si>
  <si>
    <t>8.1.1</t>
  </si>
  <si>
    <t>8.2.1</t>
  </si>
  <si>
    <t>8.3.1</t>
  </si>
  <si>
    <t>8.3.2</t>
  </si>
  <si>
    <t>10.3</t>
  </si>
  <si>
    <t>10.4</t>
  </si>
  <si>
    <t>10.5</t>
  </si>
  <si>
    <t>10.6</t>
  </si>
  <si>
    <t>10.7</t>
  </si>
  <si>
    <t>10.8</t>
  </si>
  <si>
    <t>1.1.1</t>
  </si>
  <si>
    <t>1.1.3</t>
  </si>
  <si>
    <t>9.3</t>
  </si>
  <si>
    <t>12.1.5</t>
  </si>
  <si>
    <t>13.1.8</t>
  </si>
  <si>
    <t>PLANILHA ORÇAMENTARIA - BATALHA                                         Não Desonerado</t>
  </si>
  <si>
    <t>ESTRUTURA METALICA EM ACO ESTRUTURAL PERFIL I 12 X 5 1/4</t>
  </si>
  <si>
    <t>ESTRUTURA METALICA EM TESOURAS OU TRELICAS, VAO LIVRE DE 15M, FORNECIMENTO E MONTAGEM, NAO SENDO CONSIDERADOS OS FECHAMENTOS METALICOS, AS COLUNAS, OS SERVICOS GERAIS EM ALVENARIA E CONCRETO, AS TELHAS DE COBERTURA E A PINTURA DE ACABAMENTO</t>
  </si>
  <si>
    <t>TELHAMENTO COM TELHA DE AÇO/ALUMÍNIO E = 0,5 MM, COM ATÉ 2 ÁGUAS, INCLUSO IÇAMENTO. AF_06/2016</t>
  </si>
  <si>
    <t>Lavatório com bancada em granito cinza andorinha, e = 2cm, dim 1.40x0.60, com 01 cuba de embutir de louça,  sifão ajustável metalizado, válvula cromada, torneira cromada, inclusive rodopia 10 cm, assentada</t>
  </si>
  <si>
    <t>13.1.9</t>
  </si>
  <si>
    <t>Custo TOTAL com BDI (24,71)  incluso</t>
  </si>
  <si>
    <t>Custo TOTAL com BDI incluso</t>
  </si>
  <si>
    <t xml:space="preserve">CENTO E QUARENTA E SETE MIL NOVECENTOS E OITENTA E UM REAIS E SETENTA E CINCO CENTAVOS </t>
  </si>
  <si>
    <t>BOM JESUS DA LAPA - BA MARÇO 2019</t>
  </si>
  <si>
    <t xml:space="preserve">CINQUENTA E TREZ MIL DUZENTOS E OITO REAIS E CINQUENTA E UM CENTAVOS </t>
  </si>
  <si>
    <t xml:space="preserve">TRINTA E DOIS MIL CENTO E SETENTA E SEIS REAIS E TRINTA E SEIS CENTAVOS </t>
  </si>
  <si>
    <t>CENTO E VEINTE SEIS REAIS QUINHENTOS E CINQUENTA E SEIS REAIS E OITENTA E CINCO CENTAVOS</t>
  </si>
  <si>
    <t>Cabo de cobre flexivel isolado anti-chama, fornecimento e instalação 2,5 MM²</t>
  </si>
  <si>
    <t xml:space="preserve">ALVENARIA DE VEDAÇÃO DE BLOCOS CERÂMICOS FURADOS NA VERTICAL DE 9X19X39CM (ESPESSURA 9CM) DE PAREDES COM ÁREA LÍQUIDA MAIOR OU IGUAL A 6M² COM VÃOS E ARGAMASSA DE ASSENTAMENTO COM PREPARO MANUAL </t>
  </si>
  <si>
    <t>CUMEEIRA PARA TELHA CERÂMICA EMBOÇADA COM ARGAMASSA TRAÇO 1:2:9 (CIMENTO, CAL E AREIA) PARA TELHADOS COM ATÉ 2 ÁGUAS, INCLUSO TRANSPORTE VERTICAL. AF_06/2016</t>
  </si>
  <si>
    <t>Emassamento de superfície, com aplicação de 01 demão de massa corrida, lixamento e retoques</t>
  </si>
  <si>
    <t xml:space="preserve">JANELAS </t>
  </si>
  <si>
    <t xml:space="preserve">Janela de aluminio de correr, incluso vidro </t>
  </si>
  <si>
    <t xml:space="preserve">PORTAS </t>
  </si>
  <si>
    <t xml:space="preserve">NOVENTA MIL, SETESSENTOS E QUARENTA E OITO REAIS E NOVENTA E SETE CENTAVOS </t>
  </si>
  <si>
    <t>Porta em vidro temperado 10 mm, incolor, inclusive ferragens de fixação, puxador simples e instalação</t>
  </si>
  <si>
    <t>EMBASA</t>
  </si>
  <si>
    <t>2.3.1</t>
  </si>
  <si>
    <t xml:space="preserve">Pintura em latex acrílico 02 demãos sobre paredes </t>
  </si>
  <si>
    <t>APLICAÇÃO MANUAL DE MASSA ACRÍLICA EM PAREDES EXTERNAS DE CASAS, UMA DEMÃO. AF_05/2017</t>
  </si>
  <si>
    <t>Cabo de cobre flexivel isolado anti-chama, fornecimento e instalação, 2,5 MM²</t>
  </si>
  <si>
    <t xml:space="preserve">PELICULA INSUFILM APLICADO OU SIMILAR </t>
  </si>
  <si>
    <t>10.9</t>
  </si>
  <si>
    <t xml:space="preserve">Pintura com tinta protetora, acabamento aluminio, sobre superficie metalica </t>
  </si>
  <si>
    <t>JANELAS</t>
  </si>
  <si>
    <t>3.3</t>
  </si>
  <si>
    <t>Porta em madeira compensada (canela), lisa, semi-oca, 1.00 x 2.10 m, para sanitario de deficiente fsico (inclusive batente, ferragens, fechadura, suporte e chapa de alumnio e=1mm) - Rev - 01</t>
  </si>
  <si>
    <t>PORTAS</t>
  </si>
  <si>
    <t xml:space="preserve">BANCADA DE GRANITO CINZA POLIDO 150 X 60 CM, COM CUBA DE EMBUTIR DE AÇO INOXIDÁVEL MÉDIA, VÁLVULA AMERICANA EM METAL CROMADO, SIFÃO FLEXÍVEL EM PVC, ENGATE FLEXÍVEL 30 CM, TORNEIRA </t>
  </si>
  <si>
    <t>ALVENARIA DE VEDAÇÃO DE BLOCOS CERÂMICOS FURADOS NA VERTICAL DE 9X19X39CM (ESPESSURA 9CM) DE PAREDES COM ÁREA LÍQUIDA MAIOR OU IGUAL A 6M² COM VÃOS E ARGAMASSA DE ASSENTAMENTO COM PREPARO MANUAL</t>
  </si>
  <si>
    <t>13.1.10</t>
  </si>
  <si>
    <t>6.1.2</t>
  </si>
  <si>
    <t>Cabo de cobre flexivel isolado anti-chama, fornecimento e instalação 2,5MM²</t>
  </si>
  <si>
    <t>LOTE</t>
  </si>
  <si>
    <t>LOCALIZAÇÃO</t>
  </si>
  <si>
    <t>AÇÃO</t>
  </si>
  <si>
    <t>OBRA</t>
  </si>
  <si>
    <t>VALOR</t>
  </si>
  <si>
    <t>COMUNIDADE DE BANDEIRA</t>
  </si>
  <si>
    <t>COMUNIDADE DE JUAZEIRO</t>
  </si>
  <si>
    <t>COMUNIDADE DE CABEÇA DO BOI</t>
  </si>
  <si>
    <t>COMUNIDADE DE LAGOA DO ALTO</t>
  </si>
  <si>
    <t>COMUNIDADE DE BATALHA</t>
  </si>
  <si>
    <t>AMPLIAÇÃO, REFORMA E ADEQUAÇÃO</t>
  </si>
  <si>
    <t>REFORMA, ADEQUAÇÃO E AMPLIAÇÃO DA UNIDADE BÁSICA DE SAÚDE DE BANDEIRA</t>
  </si>
  <si>
    <t>REFORMA, ADEQUAÇÃO E AMPLIAÇÃO DA UNIDADE BÁSICA DE JUAZEIRO</t>
  </si>
  <si>
    <t>REFORMA, ADEQUAÇÃO E AMPLIAÇÃO DA UNIDADE BÁSICA DE SAÚDE DE CABEÇA DO BOI</t>
  </si>
  <si>
    <t>REFORMA, ADEQUAÇÃO E AMPLIAÇÃO DA UNIDADE BÁSICA DE SAÚDE DE LAGOA DO ALTO</t>
  </si>
  <si>
    <t>REFORMA, ADEQUAÇÃO E AMPLIAÇÃO DA UNIDADE BÁSICA DE SAÚDE DE BATALHA</t>
  </si>
  <si>
    <t>ORÇAMENTO RESUMO DA LICITAÇÃO</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</si>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</sst>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quot;R$&quot;#,##0.00;[Red]\-&quot;R$&quot;#,##0.00"/>
    <numFmt numFmtId="165" formatCode="#,##0.00&quot; &quot;;&quot; (&quot;#,##0.00&quot;)&quot;;&quot; -&quot;#&quot; &quot;;@&quot; &quot;"/>
    <numFmt numFmtId="166" formatCode="&quot;R$&quot;\ #,##0.00"/>
    <numFmt numFmtId="167" formatCode="_(* #,##0.00_);_(* \(#,##0.00\);_(* &quot;-&quot;??_);_(@_)"/>
    <numFmt numFmtId="168" formatCode="&quot;R$&quot;#,##0.00"/>
  </numFmts>
  <fonts count="15">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sz val="10"/>
      <color rgb="FF000000"/>
      <name val="Arial1"/>
    </font>
    <font>
      <sz val="10"/>
      <color theme="1"/>
      <name val="Times New Roman"/>
      <family val="1"/>
    </font>
    <font>
      <sz val="10"/>
      <color indexed="8"/>
      <name val="Times New Roman"/>
      <family val="1"/>
    </font>
    <font>
      <b/>
      <i/>
      <sz val="10"/>
      <name val="Times New Roman"/>
      <family val="1"/>
    </font>
    <font>
      <b/>
      <sz val="10"/>
      <color theme="1"/>
      <name val="Times New Roman"/>
      <family val="1"/>
    </font>
    <font>
      <u/>
      <sz val="10"/>
      <color theme="1"/>
      <name val="Times New Roman"/>
      <family val="1"/>
    </font>
    <font>
      <b/>
      <sz val="10"/>
      <color rgb="FF000000"/>
      <name val="Arial"/>
      <family val="2"/>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xf numFmtId="165" fontId="6" fillId="0" borderId="0" applyBorder="0" applyProtection="0"/>
    <xf numFmtId="0" fontId="2" fillId="0" borderId="0"/>
  </cellStyleXfs>
  <cellXfs count="160">
    <xf numFmtId="0" fontId="0" fillId="0" borderId="0" xfId="0"/>
    <xf numFmtId="0" fontId="2" fillId="0" borderId="0" xfId="4" applyFont="1" applyFill="1" applyAlignment="1">
      <alignment vertical="center"/>
    </xf>
    <xf numFmtId="43" fontId="3" fillId="2" borderId="1" xfId="3" applyFont="1" applyFill="1" applyBorder="1" applyAlignment="1">
      <alignment horizontal="center" vertical="center" wrapText="1"/>
    </xf>
    <xf numFmtId="49" fontId="4" fillId="2" borderId="2" xfId="4" applyNumberFormat="1" applyFont="1" applyFill="1" applyBorder="1" applyAlignment="1">
      <alignment horizontal="center" vertical="center"/>
    </xf>
    <xf numFmtId="43" fontId="4" fillId="2" borderId="2" xfId="3" applyFont="1" applyFill="1" applyBorder="1" applyAlignment="1">
      <alignment horizontal="center" vertical="center"/>
    </xf>
    <xf numFmtId="4" fontId="4" fillId="2" borderId="2" xfId="4" applyNumberFormat="1" applyFont="1" applyFill="1" applyBorder="1" applyAlignment="1">
      <alignment horizontal="center" vertical="center" wrapText="1"/>
    </xf>
    <xf numFmtId="4" fontId="4" fillId="2" borderId="2" xfId="4" applyNumberFormat="1" applyFont="1" applyFill="1" applyBorder="1" applyAlignment="1">
      <alignment horizontal="center" vertical="center"/>
    </xf>
    <xf numFmtId="0" fontId="4" fillId="3" borderId="3" xfId="4" applyFont="1" applyFill="1" applyBorder="1" applyAlignment="1">
      <alignment horizontal="center" vertical="center"/>
    </xf>
    <xf numFmtId="0" fontId="4" fillId="3" borderId="3" xfId="4" applyFont="1" applyFill="1" applyBorder="1" applyAlignment="1">
      <alignment vertical="center"/>
    </xf>
    <xf numFmtId="43" fontId="5" fillId="3" borderId="3" xfId="1" applyFont="1" applyFill="1" applyBorder="1" applyAlignment="1">
      <alignment vertical="center"/>
    </xf>
    <xf numFmtId="43" fontId="4" fillId="3" borderId="3" xfId="1" applyFont="1" applyFill="1" applyBorder="1" applyAlignment="1">
      <alignment vertical="center"/>
    </xf>
    <xf numFmtId="43" fontId="4" fillId="2" borderId="3" xfId="1" applyFont="1" applyFill="1" applyBorder="1" applyAlignment="1">
      <alignment vertical="center"/>
    </xf>
    <xf numFmtId="0" fontId="5" fillId="0" borderId="3" xfId="4" applyFont="1" applyFill="1" applyBorder="1" applyAlignment="1">
      <alignment horizontal="center" vertical="center"/>
    </xf>
    <xf numFmtId="165" fontId="5" fillId="0" borderId="3" xfId="5" applyFont="1" applyFill="1" applyBorder="1" applyAlignment="1">
      <alignment horizontal="center" vertical="center" wrapText="1"/>
    </xf>
    <xf numFmtId="0" fontId="5" fillId="0" borderId="3" xfId="4" applyFont="1" applyFill="1" applyBorder="1" applyAlignment="1">
      <alignment horizontal="left" vertical="center"/>
    </xf>
    <xf numFmtId="166" fontId="5" fillId="0" borderId="3" xfId="1" applyNumberFormat="1" applyFont="1" applyFill="1" applyBorder="1" applyAlignment="1">
      <alignment vertical="center"/>
    </xf>
    <xf numFmtId="167" fontId="2" fillId="0" borderId="0" xfId="4" applyNumberFormat="1" applyFont="1" applyFill="1" applyAlignment="1">
      <alignment vertical="center"/>
    </xf>
    <xf numFmtId="166" fontId="4" fillId="0" borderId="3" xfId="1" applyNumberFormat="1"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horizontal="center" vertical="center"/>
    </xf>
    <xf numFmtId="0" fontId="4" fillId="0" borderId="3" xfId="4" applyFont="1" applyFill="1" applyBorder="1" applyAlignment="1">
      <alignment vertical="center"/>
    </xf>
    <xf numFmtId="43" fontId="5" fillId="0" borderId="3" xfId="1" applyFont="1" applyFill="1" applyBorder="1" applyAlignment="1">
      <alignment vertical="center"/>
    </xf>
    <xf numFmtId="43" fontId="4" fillId="0" borderId="3" xfId="1" applyFont="1" applyFill="1" applyBorder="1" applyAlignment="1">
      <alignment vertical="center"/>
    </xf>
    <xf numFmtId="0" fontId="5" fillId="0" borderId="3" xfId="4" applyFont="1" applyFill="1" applyBorder="1" applyAlignment="1">
      <alignment horizontal="center" vertical="center" wrapText="1"/>
    </xf>
    <xf numFmtId="0" fontId="5" fillId="0" borderId="3" xfId="4" applyFont="1" applyFill="1" applyBorder="1" applyAlignment="1">
      <alignment horizontal="left" vertical="center" wrapText="1"/>
    </xf>
    <xf numFmtId="0" fontId="4" fillId="4" borderId="3" xfId="4" applyFont="1" applyFill="1" applyBorder="1" applyAlignment="1">
      <alignment horizontal="center" vertical="center"/>
    </xf>
    <xf numFmtId="0" fontId="5" fillId="0" borderId="3" xfId="4" applyFont="1" applyFill="1" applyBorder="1" applyAlignment="1">
      <alignment vertical="center"/>
    </xf>
    <xf numFmtId="43" fontId="5" fillId="0" borderId="3" xfId="1" applyFont="1" applyFill="1" applyBorder="1" applyAlignment="1">
      <alignment horizontal="right" vertical="center"/>
    </xf>
    <xf numFmtId="0" fontId="5" fillId="4" borderId="3" xfId="4" applyFont="1" applyFill="1" applyBorder="1" applyAlignment="1">
      <alignment horizontal="center" vertical="center"/>
    </xf>
    <xf numFmtId="0" fontId="5" fillId="4" borderId="3" xfId="4" applyFont="1" applyFill="1" applyBorder="1" applyAlignment="1">
      <alignment horizontal="center" vertical="center" wrapText="1"/>
    </xf>
    <xf numFmtId="0" fontId="7" fillId="0" borderId="0" xfId="0" applyFont="1"/>
    <xf numFmtId="166" fontId="5" fillId="0" borderId="3" xfId="1" applyNumberFormat="1" applyFont="1" applyFill="1" applyBorder="1" applyAlignment="1">
      <alignment horizontal="right" vertical="center"/>
    </xf>
    <xf numFmtId="0" fontId="4" fillId="4" borderId="3" xfId="4" applyFont="1" applyFill="1" applyBorder="1" applyAlignment="1">
      <alignment horizontal="center" vertical="center" wrapText="1"/>
    </xf>
    <xf numFmtId="0" fontId="4" fillId="0" borderId="3" xfId="4" applyFont="1" applyFill="1" applyBorder="1" applyAlignment="1">
      <alignment horizontal="left" vertical="center" wrapText="1"/>
    </xf>
    <xf numFmtId="0" fontId="5" fillId="0" borderId="5" xfId="4" applyFont="1" applyFill="1" applyBorder="1" applyAlignment="1">
      <alignment horizontal="center" vertical="center"/>
    </xf>
    <xf numFmtId="0" fontId="4" fillId="2" borderId="3" xfId="4" applyFont="1" applyFill="1" applyBorder="1" applyAlignment="1">
      <alignment horizontal="center" vertical="center"/>
    </xf>
    <xf numFmtId="0" fontId="4" fillId="3" borderId="3" xfId="4" applyFont="1" applyFill="1" applyBorder="1" applyAlignment="1">
      <alignment horizontal="center"/>
    </xf>
    <xf numFmtId="0" fontId="4" fillId="0" borderId="3" xfId="4" applyFont="1" applyFill="1" applyBorder="1" applyAlignment="1">
      <alignment vertical="center" wrapText="1"/>
    </xf>
    <xf numFmtId="43" fontId="9" fillId="0" borderId="3" xfId="1" applyFont="1" applyFill="1" applyBorder="1" applyAlignment="1">
      <alignment vertical="center" wrapText="1"/>
    </xf>
    <xf numFmtId="44" fontId="5" fillId="0" borderId="3" xfId="2" applyFont="1" applyFill="1" applyBorder="1" applyAlignment="1">
      <alignment vertical="center" wrapText="1"/>
    </xf>
    <xf numFmtId="0" fontId="2" fillId="0" borderId="0" xfId="4" applyFont="1" applyAlignment="1">
      <alignment vertical="center"/>
    </xf>
    <xf numFmtId="43" fontId="5" fillId="0" borderId="5" xfId="1" applyFont="1" applyFill="1" applyBorder="1" applyAlignment="1">
      <alignment horizontal="right" vertical="center"/>
    </xf>
    <xf numFmtId="166" fontId="5" fillId="0" borderId="5" xfId="1" applyNumberFormat="1" applyFont="1" applyFill="1" applyBorder="1" applyAlignment="1">
      <alignment horizontal="right" vertical="center"/>
    </xf>
    <xf numFmtId="0" fontId="2" fillId="4" borderId="0" xfId="4" applyFont="1" applyFill="1" applyAlignment="1">
      <alignment vertical="center"/>
    </xf>
    <xf numFmtId="0" fontId="4" fillId="2" borderId="3" xfId="4" applyFont="1" applyFill="1" applyBorder="1" applyAlignment="1">
      <alignment vertical="center"/>
    </xf>
    <xf numFmtId="0" fontId="5" fillId="2" borderId="3" xfId="4" applyFont="1" applyFill="1" applyBorder="1" applyAlignment="1">
      <alignment vertical="center"/>
    </xf>
    <xf numFmtId="43" fontId="5" fillId="2" borderId="3" xfId="1" applyFont="1" applyFill="1" applyBorder="1" applyAlignment="1">
      <alignment vertical="center"/>
    </xf>
    <xf numFmtId="0" fontId="4" fillId="4" borderId="3" xfId="4" applyFont="1" applyFill="1" applyBorder="1" applyAlignment="1">
      <alignment vertical="center"/>
    </xf>
    <xf numFmtId="0" fontId="5" fillId="4" borderId="3" xfId="4" applyFont="1" applyFill="1" applyBorder="1" applyAlignment="1">
      <alignment vertical="center"/>
    </xf>
    <xf numFmtId="0" fontId="5" fillId="4" borderId="3" xfId="4" applyFont="1" applyFill="1" applyBorder="1" applyAlignment="1">
      <alignment vertical="center" wrapText="1"/>
    </xf>
    <xf numFmtId="0" fontId="5" fillId="0" borderId="3" xfId="4" applyFont="1" applyFill="1" applyBorder="1" applyAlignment="1">
      <alignment vertical="center" wrapText="1"/>
    </xf>
    <xf numFmtId="0" fontId="5" fillId="0" borderId="4" xfId="4" applyFont="1" applyFill="1" applyBorder="1" applyAlignment="1">
      <alignment horizontal="center" vertical="center"/>
    </xf>
    <xf numFmtId="0" fontId="4" fillId="4" borderId="3" xfId="4" applyFont="1" applyFill="1" applyBorder="1" applyAlignment="1">
      <alignment vertical="center" wrapText="1"/>
    </xf>
    <xf numFmtId="43" fontId="5" fillId="4" borderId="3" xfId="1" applyFont="1" applyFill="1" applyBorder="1" applyAlignment="1">
      <alignment vertical="center"/>
    </xf>
    <xf numFmtId="166" fontId="5" fillId="4" borderId="3" xfId="1" applyNumberFormat="1" applyFont="1" applyFill="1" applyBorder="1" applyAlignment="1">
      <alignment vertical="center"/>
    </xf>
    <xf numFmtId="0" fontId="4" fillId="4" borderId="6" xfId="4" applyFont="1" applyFill="1" applyBorder="1" applyAlignment="1">
      <alignment horizontal="center" vertical="center" wrapText="1"/>
    </xf>
    <xf numFmtId="0" fontId="5" fillId="4" borderId="6" xfId="4" applyFont="1" applyFill="1" applyBorder="1" applyAlignment="1">
      <alignment horizontal="center" vertical="center" wrapText="1"/>
    </xf>
    <xf numFmtId="0" fontId="4" fillId="4" borderId="6" xfId="4" applyFont="1" applyFill="1" applyBorder="1" applyAlignment="1">
      <alignment horizontal="left" vertical="center" wrapText="1"/>
    </xf>
    <xf numFmtId="0" fontId="5" fillId="4" borderId="6" xfId="4" applyFont="1" applyFill="1" applyBorder="1" applyAlignment="1">
      <alignment horizontal="center" vertical="center"/>
    </xf>
    <xf numFmtId="43" fontId="5" fillId="0" borderId="6" xfId="1" applyFont="1" applyFill="1" applyBorder="1" applyAlignment="1">
      <alignment horizontal="right" vertical="center"/>
    </xf>
    <xf numFmtId="43" fontId="5" fillId="0" borderId="6" xfId="1" applyFont="1" applyFill="1" applyBorder="1" applyAlignment="1">
      <alignment vertical="center"/>
    </xf>
    <xf numFmtId="0" fontId="5" fillId="4" borderId="3" xfId="4" applyFont="1" applyFill="1" applyBorder="1" applyAlignment="1">
      <alignment horizontal="left" vertical="center" wrapText="1"/>
    </xf>
    <xf numFmtId="0" fontId="4" fillId="0" borderId="6" xfId="4" applyFont="1" applyFill="1" applyBorder="1" applyAlignment="1">
      <alignment horizontal="center" vertical="center" wrapText="1"/>
    </xf>
    <xf numFmtId="0" fontId="4" fillId="0" borderId="6" xfId="4" applyFont="1" applyFill="1" applyBorder="1" applyAlignment="1">
      <alignment vertical="center" wrapText="1"/>
    </xf>
    <xf numFmtId="0" fontId="7" fillId="0" borderId="3" xfId="4" applyFont="1" applyFill="1" applyBorder="1" applyAlignment="1">
      <alignment horizontal="center" vertical="center" wrapText="1"/>
    </xf>
    <xf numFmtId="0" fontId="4" fillId="5" borderId="3" xfId="4" applyFont="1" applyFill="1" applyBorder="1" applyAlignment="1">
      <alignment horizontal="center" vertical="center" wrapText="1"/>
    </xf>
    <xf numFmtId="0" fontId="4" fillId="5" borderId="3" xfId="4" applyFont="1" applyFill="1" applyBorder="1" applyAlignment="1">
      <alignment vertical="center" wrapText="1"/>
    </xf>
    <xf numFmtId="0" fontId="5" fillId="5" borderId="3" xfId="4" applyFont="1" applyFill="1" applyBorder="1" applyAlignment="1">
      <alignment vertical="center" wrapText="1"/>
    </xf>
    <xf numFmtId="43" fontId="5" fillId="5" borderId="3" xfId="1" applyFont="1" applyFill="1" applyBorder="1" applyAlignment="1">
      <alignment horizontal="right" vertical="center"/>
    </xf>
    <xf numFmtId="43" fontId="5" fillId="5" borderId="3" xfId="1" applyFont="1" applyFill="1" applyBorder="1" applyAlignment="1">
      <alignment vertical="center"/>
    </xf>
    <xf numFmtId="0" fontId="2" fillId="4" borderId="4" xfId="4" applyFont="1" applyFill="1" applyBorder="1" applyAlignment="1">
      <alignment vertical="center"/>
    </xf>
    <xf numFmtId="0" fontId="2" fillId="5" borderId="0" xfId="4" applyFont="1" applyFill="1" applyBorder="1" applyAlignment="1">
      <alignment vertical="center"/>
    </xf>
    <xf numFmtId="0" fontId="2" fillId="5" borderId="3" xfId="4" applyFont="1" applyFill="1" applyBorder="1" applyAlignment="1">
      <alignment vertical="center"/>
    </xf>
    <xf numFmtId="0" fontId="5" fillId="0" borderId="6" xfId="4" applyFont="1" applyFill="1" applyBorder="1" applyAlignment="1">
      <alignment horizontal="center" vertical="center" wrapText="1"/>
    </xf>
    <xf numFmtId="0" fontId="5" fillId="0" borderId="6" xfId="4" applyFont="1" applyFill="1" applyBorder="1" applyAlignment="1">
      <alignment horizontal="left" vertical="center" wrapText="1"/>
    </xf>
    <xf numFmtId="166" fontId="5" fillId="0" borderId="6" xfId="1" applyNumberFormat="1" applyFont="1" applyFill="1" applyBorder="1" applyAlignment="1">
      <alignment vertical="center"/>
    </xf>
    <xf numFmtId="49" fontId="5" fillId="0" borderId="3" xfId="4" applyNumberFormat="1" applyFont="1" applyFill="1" applyBorder="1" applyAlignment="1">
      <alignment vertical="center" wrapText="1"/>
    </xf>
    <xf numFmtId="49" fontId="5" fillId="0" borderId="3" xfId="4" applyNumberFormat="1" applyFont="1" applyFill="1" applyBorder="1" applyAlignment="1">
      <alignment horizontal="center" vertical="center" wrapText="1"/>
    </xf>
    <xf numFmtId="166" fontId="5" fillId="0" borderId="3" xfId="1" applyNumberFormat="1" applyFont="1" applyFill="1" applyBorder="1" applyAlignment="1">
      <alignment horizontal="center" vertical="center"/>
    </xf>
    <xf numFmtId="164" fontId="2" fillId="0" borderId="0" xfId="4" applyNumberFormat="1" applyFont="1" applyFill="1" applyAlignment="1">
      <alignment vertical="center"/>
    </xf>
    <xf numFmtId="0" fontId="5" fillId="0" borderId="0" xfId="4" applyFont="1" applyFill="1" applyBorder="1" applyAlignment="1">
      <alignment horizontal="left" vertical="center"/>
    </xf>
    <xf numFmtId="0" fontId="5" fillId="0" borderId="0" xfId="4" applyFont="1" applyFill="1" applyBorder="1" applyAlignment="1">
      <alignment horizontal="center" vertical="center"/>
    </xf>
    <xf numFmtId="168" fontId="5" fillId="0" borderId="3" xfId="4" applyNumberFormat="1" applyFont="1" applyFill="1" applyBorder="1" applyAlignment="1">
      <alignment vertical="center"/>
    </xf>
    <xf numFmtId="43" fontId="2" fillId="0" borderId="0" xfId="3" applyFont="1" applyFill="1" applyAlignment="1">
      <alignment vertical="center"/>
    </xf>
    <xf numFmtId="0" fontId="5" fillId="4" borderId="10" xfId="4" applyFont="1" applyFill="1" applyBorder="1" applyAlignment="1"/>
    <xf numFmtId="0" fontId="5" fillId="0" borderId="0" xfId="4" applyFont="1" applyFill="1" applyAlignment="1">
      <alignment vertical="center"/>
    </xf>
    <xf numFmtId="0" fontId="5" fillId="0" borderId="0" xfId="4" applyFont="1" applyFill="1" applyAlignment="1">
      <alignment horizontal="center"/>
    </xf>
    <xf numFmtId="0" fontId="5" fillId="0" borderId="0" xfId="4" quotePrefix="1" applyFont="1" applyFill="1" applyAlignment="1">
      <alignment vertical="center"/>
    </xf>
    <xf numFmtId="0" fontId="2" fillId="0" borderId="0" xfId="4" applyFont="1" applyFill="1" applyAlignment="1">
      <alignment horizontal="center"/>
    </xf>
    <xf numFmtId="0" fontId="2" fillId="0" borderId="0" xfId="4" applyFont="1" applyFill="1" applyAlignment="1">
      <alignment horizontal="left" vertical="center"/>
    </xf>
    <xf numFmtId="0" fontId="2" fillId="0" borderId="0" xfId="4" applyFont="1" applyFill="1" applyAlignment="1">
      <alignment horizontal="center" vertical="center"/>
    </xf>
    <xf numFmtId="43" fontId="2" fillId="0" borderId="0" xfId="3" applyFont="1" applyFill="1" applyAlignment="1">
      <alignment horizontal="center" vertical="center"/>
    </xf>
    <xf numFmtId="0" fontId="5" fillId="4" borderId="5" xfId="4" applyFont="1" applyFill="1" applyBorder="1" applyAlignment="1">
      <alignment horizontal="center" vertical="center"/>
    </xf>
    <xf numFmtId="43" fontId="5" fillId="0" borderId="3" xfId="1" applyFont="1" applyFill="1" applyBorder="1" applyAlignment="1">
      <alignment horizontal="left" vertical="center"/>
    </xf>
    <xf numFmtId="43" fontId="3" fillId="2" borderId="1" xfId="3" applyFont="1" applyFill="1" applyBorder="1" applyAlignment="1">
      <alignment horizontal="center" vertical="center" wrapText="1"/>
    </xf>
    <xf numFmtId="166" fontId="5" fillId="0" borderId="6" xfId="1" applyNumberFormat="1" applyFont="1" applyFill="1" applyBorder="1" applyAlignment="1">
      <alignment horizontal="right" vertical="center"/>
    </xf>
    <xf numFmtId="166" fontId="7" fillId="0" borderId="3" xfId="1" applyNumberFormat="1" applyFont="1" applyFill="1" applyBorder="1" applyAlignment="1">
      <alignment horizontal="right" vertical="center"/>
    </xf>
    <xf numFmtId="43" fontId="7" fillId="0" borderId="3" xfId="1" applyFont="1" applyFill="1" applyBorder="1" applyAlignment="1">
      <alignment horizontal="right" vertical="center"/>
    </xf>
    <xf numFmtId="0" fontId="10" fillId="0" borderId="0" xfId="0" applyFont="1" applyBorder="1"/>
    <xf numFmtId="0" fontId="7" fillId="0" borderId="3" xfId="0" applyFont="1" applyBorder="1" applyAlignment="1">
      <alignment vertical="center" wrapText="1"/>
    </xf>
    <xf numFmtId="0" fontId="7" fillId="0" borderId="3" xfId="0" applyFont="1" applyBorder="1"/>
    <xf numFmtId="0" fontId="7" fillId="0" borderId="3" xfId="0" applyFont="1" applyFill="1" applyBorder="1"/>
    <xf numFmtId="0" fontId="11" fillId="0" borderId="3" xfId="0" applyFont="1" applyBorder="1"/>
    <xf numFmtId="0" fontId="4" fillId="4" borderId="12" xfId="4" applyFont="1" applyFill="1" applyBorder="1" applyAlignment="1">
      <alignment horizontal="center" vertical="center"/>
    </xf>
    <xf numFmtId="43" fontId="5" fillId="0" borderId="0" xfId="1" applyFont="1" applyFill="1" applyBorder="1" applyAlignment="1">
      <alignment horizontal="right" vertical="center"/>
    </xf>
    <xf numFmtId="166" fontId="5" fillId="0" borderId="0" xfId="1" applyNumberFormat="1" applyFont="1" applyFill="1" applyBorder="1" applyAlignment="1">
      <alignment horizontal="right" vertical="center"/>
    </xf>
    <xf numFmtId="166" fontId="5" fillId="0" borderId="19" xfId="1" applyNumberFormat="1" applyFont="1" applyFill="1" applyBorder="1" applyAlignment="1">
      <alignment vertical="center"/>
    </xf>
    <xf numFmtId="0" fontId="4" fillId="0" borderId="20" xfId="4" applyFont="1" applyFill="1" applyBorder="1" applyAlignment="1">
      <alignment vertical="center"/>
    </xf>
    <xf numFmtId="164" fontId="2" fillId="0" borderId="3" xfId="4" applyNumberFormat="1" applyFont="1" applyFill="1" applyBorder="1" applyAlignment="1">
      <alignment vertical="center"/>
    </xf>
    <xf numFmtId="0" fontId="5" fillId="0" borderId="20" xfId="4" applyFont="1" applyFill="1" applyBorder="1" applyAlignment="1">
      <alignment horizontal="center" vertical="center" wrapText="1"/>
    </xf>
    <xf numFmtId="0" fontId="5" fillId="0" borderId="20" xfId="4" applyFont="1" applyFill="1" applyBorder="1" applyAlignment="1">
      <alignment horizontal="left" vertical="center" wrapText="1"/>
    </xf>
    <xf numFmtId="43" fontId="5" fillId="0" borderId="20" xfId="1" applyFont="1" applyFill="1" applyBorder="1" applyAlignment="1">
      <alignment horizontal="right" vertical="center"/>
    </xf>
    <xf numFmtId="166" fontId="5" fillId="0" borderId="20" xfId="1" applyNumberFormat="1" applyFont="1" applyFill="1" applyBorder="1" applyAlignment="1">
      <alignment horizontal="right" vertical="center"/>
    </xf>
    <xf numFmtId="166" fontId="5" fillId="0" borderId="20" xfId="1" applyNumberFormat="1" applyFont="1" applyFill="1" applyBorder="1" applyAlignment="1">
      <alignment vertical="center"/>
    </xf>
    <xf numFmtId="166" fontId="4" fillId="0" borderId="6" xfId="1" applyNumberFormat="1" applyFont="1" applyFill="1" applyBorder="1" applyAlignment="1">
      <alignment vertical="center" wrapText="1"/>
    </xf>
    <xf numFmtId="0" fontId="2" fillId="0" borderId="3" xfId="4" applyFont="1" applyFill="1" applyBorder="1" applyAlignment="1">
      <alignment vertical="center"/>
    </xf>
    <xf numFmtId="0" fontId="2" fillId="0" borderId="3" xfId="4" applyFont="1" applyBorder="1" applyAlignment="1">
      <alignment vertical="center"/>
    </xf>
    <xf numFmtId="43" fontId="2" fillId="2" borderId="0" xfId="3" applyFont="1" applyFill="1" applyAlignment="1">
      <alignment horizontal="center" vertical="center"/>
    </xf>
    <xf numFmtId="0" fontId="5" fillId="0" borderId="4" xfId="4" applyFont="1" applyFill="1" applyBorder="1" applyAlignment="1">
      <alignment horizontal="center" vertical="center" wrapText="1"/>
    </xf>
    <xf numFmtId="0" fontId="7" fillId="0" borderId="3" xfId="0" applyFont="1" applyBorder="1" applyAlignment="1">
      <alignment wrapText="1"/>
    </xf>
    <xf numFmtId="49" fontId="4" fillId="3" borderId="4" xfId="4" applyNumberFormat="1" applyFont="1" applyFill="1" applyBorder="1" applyAlignment="1">
      <alignment vertical="center"/>
    </xf>
    <xf numFmtId="49" fontId="4" fillId="3" borderId="5" xfId="4" applyNumberFormat="1" applyFont="1" applyFill="1" applyBorder="1" applyAlignment="1">
      <alignment vertical="center"/>
    </xf>
    <xf numFmtId="166" fontId="4" fillId="3" borderId="3" xfId="1" applyNumberFormat="1" applyFont="1" applyFill="1" applyBorder="1" applyAlignment="1">
      <alignment vertical="center"/>
    </xf>
    <xf numFmtId="4" fontId="12" fillId="0" borderId="0" xfId="0" applyNumberFormat="1" applyFont="1"/>
    <xf numFmtId="0" fontId="7" fillId="0" borderId="0" xfId="0" applyFont="1" applyAlignment="1">
      <alignment wrapText="1"/>
    </xf>
    <xf numFmtId="43" fontId="5" fillId="0" borderId="3" xfId="1" applyFont="1" applyFill="1" applyBorder="1" applyAlignment="1">
      <alignment horizontal="left" vertical="center" wrapText="1"/>
    </xf>
    <xf numFmtId="0" fontId="8" fillId="0" borderId="3" xfId="0" applyFont="1" applyBorder="1" applyAlignment="1">
      <alignment wrapText="1"/>
    </xf>
    <xf numFmtId="166" fontId="5" fillId="0" borderId="8" xfId="1" applyNumberFormat="1" applyFont="1" applyFill="1" applyBorder="1" applyAlignment="1">
      <alignment vertical="center"/>
    </xf>
    <xf numFmtId="0" fontId="7" fillId="0" borderId="8" xfId="0" applyFont="1" applyBorder="1" applyAlignment="1">
      <alignment wrapText="1"/>
    </xf>
    <xf numFmtId="0" fontId="7" fillId="0" borderId="0" xfId="0" applyFont="1" applyBorder="1" applyAlignment="1">
      <alignment wrapText="1"/>
    </xf>
    <xf numFmtId="0" fontId="13" fillId="0" borderId="3" xfId="0" applyFont="1" applyBorder="1" applyAlignment="1">
      <alignment horizontal="center"/>
    </xf>
    <xf numFmtId="0" fontId="14" fillId="5" borderId="3" xfId="0" applyFont="1" applyFill="1" applyBorder="1" applyAlignment="1">
      <alignment horizontal="center"/>
    </xf>
    <xf numFmtId="0" fontId="13" fillId="5" borderId="3" xfId="0" applyFont="1" applyFill="1" applyBorder="1" applyAlignment="1">
      <alignment horizontal="center"/>
    </xf>
    <xf numFmtId="43" fontId="3" fillId="2" borderId="1" xfId="3" applyFont="1" applyFill="1" applyBorder="1" applyAlignment="1">
      <alignment horizontal="center" vertical="center" wrapText="1"/>
    </xf>
    <xf numFmtId="43" fontId="4" fillId="0" borderId="4" xfId="1" applyFont="1" applyFill="1" applyBorder="1" applyAlignment="1">
      <alignment horizontal="right" vertical="center" wrapText="1"/>
    </xf>
    <xf numFmtId="43" fontId="4" fillId="0" borderId="5" xfId="1" applyFont="1" applyFill="1" applyBorder="1" applyAlignment="1">
      <alignment horizontal="right" vertical="center" wrapText="1"/>
    </xf>
    <xf numFmtId="0" fontId="3" fillId="2" borderId="4" xfId="4" applyFont="1" applyFill="1" applyBorder="1" applyAlignment="1">
      <alignment horizontal="left" wrapText="1"/>
    </xf>
    <xf numFmtId="0" fontId="3" fillId="2" borderId="5" xfId="4" applyFont="1" applyFill="1" applyBorder="1" applyAlignment="1">
      <alignment horizontal="left" wrapText="1"/>
    </xf>
    <xf numFmtId="0" fontId="3" fillId="2" borderId="8" xfId="4" applyFont="1" applyFill="1" applyBorder="1" applyAlignment="1">
      <alignment horizontal="left" wrapText="1"/>
    </xf>
    <xf numFmtId="0" fontId="5" fillId="4" borderId="9" xfId="4" applyFont="1" applyFill="1" applyBorder="1" applyAlignment="1">
      <alignment horizontal="left" vertical="center" wrapText="1"/>
    </xf>
    <xf numFmtId="0" fontId="5" fillId="4" borderId="10" xfId="4" applyFont="1" applyFill="1" applyBorder="1" applyAlignment="1">
      <alignment horizontal="left" vertical="center" wrapText="1"/>
    </xf>
    <xf numFmtId="0" fontId="5" fillId="4" borderId="11" xfId="4" applyFont="1" applyFill="1" applyBorder="1" applyAlignment="1">
      <alignment horizontal="left" vertical="center" wrapText="1"/>
    </xf>
    <xf numFmtId="0" fontId="5" fillId="4" borderId="12" xfId="4" applyFont="1" applyFill="1" applyBorder="1" applyAlignment="1">
      <alignment horizontal="left" vertical="center" wrapText="1"/>
    </xf>
    <xf numFmtId="0" fontId="5" fillId="4" borderId="0" xfId="4" applyFont="1" applyFill="1" applyBorder="1" applyAlignment="1">
      <alignment horizontal="left" vertical="center" wrapText="1"/>
    </xf>
    <xf numFmtId="0" fontId="5" fillId="4" borderId="13" xfId="4" applyFont="1" applyFill="1" applyBorder="1" applyAlignment="1">
      <alignment horizontal="left" vertical="center" wrapText="1"/>
    </xf>
    <xf numFmtId="0" fontId="5" fillId="4" borderId="14" xfId="4" applyFont="1" applyFill="1" applyBorder="1" applyAlignment="1">
      <alignment horizontal="left" vertical="center" wrapText="1"/>
    </xf>
    <xf numFmtId="0" fontId="5" fillId="4" borderId="7" xfId="4" applyFont="1" applyFill="1" applyBorder="1" applyAlignment="1">
      <alignment horizontal="left" vertical="center" wrapText="1"/>
    </xf>
    <xf numFmtId="0" fontId="5" fillId="4" borderId="15" xfId="4" applyFont="1" applyFill="1" applyBorder="1" applyAlignment="1">
      <alignment horizontal="left" vertical="center" wrapText="1"/>
    </xf>
    <xf numFmtId="0" fontId="4" fillId="0" borderId="5" xfId="4" applyFont="1" applyFill="1" applyBorder="1" applyAlignment="1">
      <alignment horizontal="center" vertical="center"/>
    </xf>
    <xf numFmtId="49" fontId="4" fillId="3" borderId="5" xfId="4" applyNumberFormat="1" applyFont="1" applyFill="1" applyBorder="1" applyAlignment="1">
      <alignment horizontal="right" vertical="center"/>
    </xf>
    <xf numFmtId="43" fontId="4" fillId="0" borderId="16" xfId="1" applyFont="1" applyFill="1" applyBorder="1" applyAlignment="1">
      <alignment horizontal="right" vertical="center" wrapText="1"/>
    </xf>
    <xf numFmtId="43" fontId="4" fillId="0" borderId="17" xfId="1" applyFont="1" applyFill="1" applyBorder="1" applyAlignment="1">
      <alignment horizontal="right" vertical="center" wrapText="1"/>
    </xf>
    <xf numFmtId="43" fontId="4" fillId="0" borderId="18" xfId="1" applyFont="1" applyFill="1" applyBorder="1" applyAlignment="1">
      <alignment horizontal="right" vertical="center" wrapText="1"/>
    </xf>
    <xf numFmtId="43" fontId="4" fillId="0" borderId="7" xfId="1" applyFont="1" applyFill="1" applyBorder="1" applyAlignment="1">
      <alignment horizontal="right" vertical="center" wrapText="1"/>
    </xf>
    <xf numFmtId="43" fontId="3" fillId="0" borderId="1" xfId="3" applyFont="1" applyFill="1" applyBorder="1" applyAlignment="1">
      <alignment horizontal="center" vertical="center" wrapText="1"/>
    </xf>
    <xf numFmtId="43" fontId="4" fillId="0" borderId="14" xfId="1" applyFont="1" applyFill="1" applyBorder="1" applyAlignment="1">
      <alignment horizontal="right" vertical="center" wrapText="1"/>
    </xf>
    <xf numFmtId="0" fontId="0" fillId="0" borderId="3" xfId="0" applyBorder="1" applyAlignment="1">
      <alignment horizontal="center" vertical="center"/>
    </xf>
    <xf numFmtId="44" fontId="13" fillId="5" borderId="3" xfId="0" applyNumberFormat="1" applyFont="1" applyFill="1" applyBorder="1"/>
    <xf numFmtId="0" fontId="0" fillId="0" borderId="3" xfId="0" applyBorder="1" applyAlignment="1">
      <alignment horizontal="left" vertical="center" wrapText="1"/>
    </xf>
    <xf numFmtId="44" fontId="0" fillId="0" borderId="3" xfId="2" applyFont="1" applyBorder="1" applyAlignment="1">
      <alignment horizontal="center" vertical="center"/>
    </xf>
  </cellXfs>
  <cellStyles count="7">
    <cellStyle name="Excel Built-in Excel Built-in Excel Built-in Excel Built-in Excel Built-in Excel Built-in Excel Built-in Separador de milhares 4" xfId="5"/>
    <cellStyle name="Moeda" xfId="2" builtinId="4"/>
    <cellStyle name="Normal" xfId="0" builtinId="0"/>
    <cellStyle name="Normal 2" xfId="4"/>
    <cellStyle name="Normal 3" xfId="6"/>
    <cellStyle name="Vírgula" xfId="1" builtinId="3"/>
    <cellStyle name="Vírgula 2" xfId="3"/>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2" workbookViewId="0">
      <selection activeCell="E9" sqref="E9"/>
    </sheetView>
  </sheetViews>
  <sheetFormatPr defaultRowHeight="15"/>
  <cols>
    <col min="1" max="1" width="5.140625" customWidth="1"/>
    <col min="2" max="2" width="23.42578125" customWidth="1"/>
    <col min="3" max="3" width="22.42578125" customWidth="1"/>
    <col min="4" max="4" width="26" customWidth="1"/>
    <col min="5" max="5" width="14" customWidth="1"/>
  </cols>
  <sheetData>
    <row r="1" spans="1:5" ht="18.75">
      <c r="A1" s="131" t="s">
        <v>315</v>
      </c>
      <c r="B1" s="131"/>
      <c r="C1" s="131"/>
      <c r="D1" s="131"/>
      <c r="E1" s="131"/>
    </row>
    <row r="3" spans="1:5">
      <c r="A3" s="130" t="s">
        <v>299</v>
      </c>
      <c r="B3" s="130" t="s">
        <v>300</v>
      </c>
      <c r="C3" s="130" t="s">
        <v>301</v>
      </c>
      <c r="D3" s="130" t="s">
        <v>302</v>
      </c>
      <c r="E3" s="130" t="s">
        <v>303</v>
      </c>
    </row>
    <row r="4" spans="1:5" ht="60">
      <c r="A4" s="156">
        <v>1</v>
      </c>
      <c r="B4" s="158" t="s">
        <v>304</v>
      </c>
      <c r="C4" s="158" t="s">
        <v>309</v>
      </c>
      <c r="D4" s="158" t="s">
        <v>310</v>
      </c>
      <c r="E4" s="159">
        <f>BANDEIRA!H126</f>
        <v>140746.55874282599</v>
      </c>
    </row>
    <row r="5" spans="1:5" ht="45">
      <c r="A5" s="156">
        <v>2</v>
      </c>
      <c r="B5" s="158" t="s">
        <v>305</v>
      </c>
      <c r="C5" s="158" t="s">
        <v>309</v>
      </c>
      <c r="D5" s="158" t="s">
        <v>311</v>
      </c>
      <c r="E5" s="159">
        <f>JUAZEIRO!H114</f>
        <v>90162.962810899509</v>
      </c>
    </row>
    <row r="6" spans="1:5" ht="60">
      <c r="A6" s="156">
        <v>3</v>
      </c>
      <c r="B6" s="158" t="s">
        <v>306</v>
      </c>
      <c r="C6" s="158" t="s">
        <v>309</v>
      </c>
      <c r="D6" s="158" t="s">
        <v>312</v>
      </c>
      <c r="E6" s="159">
        <f>'CABEÇA DO BOI 1 '!H68</f>
        <v>52597.195000140004</v>
      </c>
    </row>
    <row r="7" spans="1:5" ht="60">
      <c r="A7" s="156">
        <v>4</v>
      </c>
      <c r="B7" s="158" t="s">
        <v>307</v>
      </c>
      <c r="C7" s="158" t="s">
        <v>309</v>
      </c>
      <c r="D7" s="158" t="s">
        <v>313</v>
      </c>
      <c r="E7" s="159">
        <f>'LAGOA DO ALTO'!H62</f>
        <v>31317.114840359998</v>
      </c>
    </row>
    <row r="8" spans="1:5" ht="60">
      <c r="A8" s="156">
        <v>5</v>
      </c>
      <c r="B8" s="158" t="s">
        <v>308</v>
      </c>
      <c r="C8" s="158" t="s">
        <v>309</v>
      </c>
      <c r="D8" s="158" t="s">
        <v>314</v>
      </c>
      <c r="E8" s="159">
        <f>batalha!H97</f>
        <v>126829.74146397601</v>
      </c>
    </row>
    <row r="9" spans="1:5">
      <c r="A9" s="132" t="s">
        <v>316</v>
      </c>
      <c r="B9" s="132"/>
      <c r="C9" s="132"/>
      <c r="D9" s="132"/>
      <c r="E9" s="157">
        <f>SUM(E4:E8)</f>
        <v>441653.57285820157</v>
      </c>
    </row>
  </sheetData>
  <mergeCells count="2">
    <mergeCell ref="A1:E1"/>
    <mergeCell ref="A9:D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abSelected="1" topLeftCell="A117" zoomScaleNormal="100" workbookViewId="0">
      <selection activeCell="H126" sqref="H126"/>
    </sheetView>
  </sheetViews>
  <sheetFormatPr defaultColWidth="9.140625" defaultRowHeight="12.75" outlineLevelRow="1"/>
  <cols>
    <col min="1" max="1" width="9.85546875" style="88" customWidth="1"/>
    <col min="2" max="2" width="12.140625" style="88" customWidth="1"/>
    <col min="3" max="3" width="9" style="88" customWidth="1"/>
    <col min="4" max="4" width="46.140625" style="89" customWidth="1"/>
    <col min="5" max="5" width="6.42578125" style="90" customWidth="1"/>
    <col min="6" max="6" width="8.7109375" style="91" customWidth="1"/>
    <col min="7" max="7" width="12.28515625" style="83" customWidth="1"/>
    <col min="8" max="8" width="16.28515625" style="1" customWidth="1"/>
    <col min="9" max="9" width="6.7109375" style="1" customWidth="1"/>
    <col min="10" max="10" width="19.7109375" style="1" customWidth="1"/>
    <col min="11" max="16384" width="9.140625" style="1"/>
  </cols>
  <sheetData>
    <row r="1" spans="1:9" ht="20.100000000000001" customHeight="1" thickBot="1">
      <c r="A1" s="133" t="s">
        <v>0</v>
      </c>
      <c r="B1" s="133"/>
      <c r="C1" s="133"/>
      <c r="D1" s="133"/>
      <c r="E1" s="133"/>
      <c r="F1" s="133"/>
      <c r="G1" s="133"/>
      <c r="H1" s="133"/>
    </row>
    <row r="2" spans="1:9" ht="20.100000000000001" customHeight="1" thickBot="1">
      <c r="A2" s="133" t="s">
        <v>222</v>
      </c>
      <c r="B2" s="133"/>
      <c r="C2" s="133"/>
      <c r="D2" s="133"/>
      <c r="E2" s="2"/>
      <c r="F2" s="133" t="s">
        <v>223</v>
      </c>
      <c r="G2" s="133"/>
      <c r="H2" s="133"/>
    </row>
    <row r="3" spans="1:9" ht="26.25" thickBot="1">
      <c r="A3" s="3" t="s">
        <v>1</v>
      </c>
      <c r="B3" s="3" t="s">
        <v>2</v>
      </c>
      <c r="C3" s="3" t="s">
        <v>3</v>
      </c>
      <c r="D3" s="3" t="s">
        <v>4</v>
      </c>
      <c r="E3" s="3" t="s">
        <v>5</v>
      </c>
      <c r="F3" s="4" t="s">
        <v>6</v>
      </c>
      <c r="G3" s="5" t="s">
        <v>7</v>
      </c>
      <c r="H3" s="6" t="s">
        <v>8</v>
      </c>
    </row>
    <row r="4" spans="1:9" ht="20.100000000000001" customHeight="1">
      <c r="A4" s="7" t="s">
        <v>9</v>
      </c>
      <c r="B4" s="7"/>
      <c r="C4" s="7"/>
      <c r="D4" s="8" t="s">
        <v>10</v>
      </c>
      <c r="E4" s="8"/>
      <c r="F4" s="9"/>
      <c r="G4" s="10"/>
      <c r="H4" s="11"/>
    </row>
    <row r="5" spans="1:9" ht="20.100000000000001" customHeight="1" outlineLevel="1">
      <c r="A5" s="12" t="s">
        <v>219</v>
      </c>
      <c r="B5" s="12" t="s">
        <v>12</v>
      </c>
      <c r="C5" s="13" t="s">
        <v>13</v>
      </c>
      <c r="D5" s="14" t="s">
        <v>14</v>
      </c>
      <c r="E5" s="12" t="s">
        <v>15</v>
      </c>
      <c r="F5" s="27">
        <v>71.02</v>
      </c>
      <c r="G5" s="31">
        <v>4.6500000000000004</v>
      </c>
      <c r="H5" s="15">
        <f>F5*G5</f>
        <v>330.24299999999999</v>
      </c>
      <c r="I5" s="16"/>
    </row>
    <row r="6" spans="1:9" ht="20.100000000000001" customHeight="1" outlineLevel="1">
      <c r="A6" s="134" t="s">
        <v>16</v>
      </c>
      <c r="B6" s="135"/>
      <c r="C6" s="135"/>
      <c r="D6" s="135"/>
      <c r="E6" s="135"/>
      <c r="F6" s="135"/>
      <c r="G6" s="135"/>
      <c r="H6" s="17">
        <f>SUM(H5:H5)</f>
        <v>330.24299999999999</v>
      </c>
    </row>
    <row r="7" spans="1:9" ht="20.100000000000001" customHeight="1">
      <c r="A7" s="7" t="s">
        <v>17</v>
      </c>
      <c r="B7" s="7"/>
      <c r="C7" s="7"/>
      <c r="D7" s="8" t="s">
        <v>18</v>
      </c>
      <c r="E7" s="8"/>
      <c r="F7" s="9"/>
      <c r="G7" s="10"/>
      <c r="H7" s="11"/>
    </row>
    <row r="8" spans="1:9" ht="20.100000000000001" customHeight="1">
      <c r="A8" s="18" t="s">
        <v>19</v>
      </c>
      <c r="B8" s="19"/>
      <c r="C8" s="19"/>
      <c r="D8" s="20" t="s">
        <v>20</v>
      </c>
      <c r="E8" s="20"/>
      <c r="F8" s="21"/>
      <c r="G8" s="22"/>
      <c r="H8" s="22"/>
    </row>
    <row r="9" spans="1:9" ht="25.5" outlineLevel="1">
      <c r="A9" s="23" t="s">
        <v>21</v>
      </c>
      <c r="B9" s="23" t="s">
        <v>22</v>
      </c>
      <c r="C9" s="23" t="s">
        <v>13</v>
      </c>
      <c r="D9" s="24" t="s">
        <v>23</v>
      </c>
      <c r="E9" s="23" t="s">
        <v>24</v>
      </c>
      <c r="F9" s="27">
        <v>9.1999999999999993</v>
      </c>
      <c r="G9" s="31">
        <v>26.37</v>
      </c>
      <c r="H9" s="15">
        <f>F9*G9</f>
        <v>242.60399999999998</v>
      </c>
    </row>
    <row r="10" spans="1:9" ht="20.100000000000001" customHeight="1" outlineLevel="1">
      <c r="A10" s="23" t="s">
        <v>25</v>
      </c>
      <c r="B10" s="23">
        <v>72898</v>
      </c>
      <c r="C10" s="23" t="s">
        <v>13</v>
      </c>
      <c r="D10" s="24" t="s">
        <v>26</v>
      </c>
      <c r="E10" s="23" t="s">
        <v>24</v>
      </c>
      <c r="F10" s="27">
        <v>9.1999999999999993</v>
      </c>
      <c r="G10" s="31">
        <v>3.86</v>
      </c>
      <c r="H10" s="15">
        <f>F10*G10</f>
        <v>35.511999999999993</v>
      </c>
    </row>
    <row r="11" spans="1:9" ht="20.100000000000001" customHeight="1" outlineLevel="1">
      <c r="A11" s="134" t="s">
        <v>16</v>
      </c>
      <c r="B11" s="135"/>
      <c r="C11" s="135"/>
      <c r="D11" s="135"/>
      <c r="E11" s="135"/>
      <c r="F11" s="135"/>
      <c r="G11" s="135"/>
      <c r="H11" s="17">
        <f>SUM(H9:H10)</f>
        <v>278.11599999999999</v>
      </c>
    </row>
    <row r="12" spans="1:9" ht="20.100000000000001" customHeight="1">
      <c r="A12" s="7" t="s">
        <v>27</v>
      </c>
      <c r="B12" s="7"/>
      <c r="C12" s="7"/>
      <c r="D12" s="8" t="s">
        <v>28</v>
      </c>
      <c r="E12" s="8"/>
      <c r="F12" s="9"/>
      <c r="G12" s="10"/>
      <c r="H12" s="11"/>
    </row>
    <row r="13" spans="1:9" ht="20.100000000000001" customHeight="1" outlineLevel="1">
      <c r="A13" s="19" t="s">
        <v>29</v>
      </c>
      <c r="B13" s="25"/>
      <c r="C13" s="25"/>
      <c r="D13" s="20" t="s">
        <v>30</v>
      </c>
      <c r="E13" s="26"/>
      <c r="F13" s="27"/>
      <c r="G13" s="21"/>
      <c r="H13" s="21"/>
    </row>
    <row r="14" spans="1:9" outlineLevel="1">
      <c r="A14" s="12" t="s">
        <v>31</v>
      </c>
      <c r="B14" s="28">
        <v>90996</v>
      </c>
      <c r="C14" s="29" t="s">
        <v>13</v>
      </c>
      <c r="D14" s="30" t="s">
        <v>32</v>
      </c>
      <c r="E14" s="12" t="s">
        <v>33</v>
      </c>
      <c r="F14" s="27">
        <v>16</v>
      </c>
      <c r="G14" s="31">
        <v>12.54</v>
      </c>
      <c r="H14" s="15">
        <f>F14*G14</f>
        <v>200.64</v>
      </c>
    </row>
    <row r="15" spans="1:9" ht="30" customHeight="1" outlineLevel="1">
      <c r="A15" s="12" t="s">
        <v>34</v>
      </c>
      <c r="B15" s="28">
        <v>96546</v>
      </c>
      <c r="C15" s="29" t="s">
        <v>13</v>
      </c>
      <c r="D15" s="24" t="s">
        <v>35</v>
      </c>
      <c r="E15" s="12" t="s">
        <v>36</v>
      </c>
      <c r="F15" s="27">
        <v>88.85</v>
      </c>
      <c r="G15" s="31">
        <v>8.25</v>
      </c>
      <c r="H15" s="15">
        <f>F15*G15</f>
        <v>733.01249999999993</v>
      </c>
    </row>
    <row r="16" spans="1:9" ht="30" customHeight="1" outlineLevel="1">
      <c r="A16" s="12" t="s">
        <v>37</v>
      </c>
      <c r="B16" s="28">
        <v>96543</v>
      </c>
      <c r="C16" s="29" t="s">
        <v>13</v>
      </c>
      <c r="D16" s="24" t="s">
        <v>38</v>
      </c>
      <c r="E16" s="12" t="s">
        <v>36</v>
      </c>
      <c r="F16" s="27">
        <v>30</v>
      </c>
      <c r="G16" s="31">
        <v>12.68</v>
      </c>
      <c r="H16" s="15">
        <f>F16*G16</f>
        <v>380.4</v>
      </c>
    </row>
    <row r="17" spans="1:8" ht="20.100000000000001" customHeight="1" outlineLevel="1">
      <c r="A17" s="12" t="s">
        <v>39</v>
      </c>
      <c r="B17" s="28">
        <v>94965</v>
      </c>
      <c r="C17" s="29" t="s">
        <v>13</v>
      </c>
      <c r="D17" s="24" t="s">
        <v>40</v>
      </c>
      <c r="E17" s="12" t="s">
        <v>24</v>
      </c>
      <c r="F17" s="27">
        <v>4</v>
      </c>
      <c r="G17" s="31">
        <v>350.02</v>
      </c>
      <c r="H17" s="15">
        <f>F17*G17</f>
        <v>1400.08</v>
      </c>
    </row>
    <row r="18" spans="1:8" ht="20.100000000000001" customHeight="1" outlineLevel="1">
      <c r="A18" s="19" t="s">
        <v>41</v>
      </c>
      <c r="B18" s="25"/>
      <c r="C18" s="25"/>
      <c r="D18" s="20" t="s">
        <v>42</v>
      </c>
      <c r="E18" s="26"/>
      <c r="F18" s="27"/>
      <c r="G18" s="27"/>
      <c r="H18" s="21"/>
    </row>
    <row r="19" spans="1:8" outlineLevel="1">
      <c r="A19" s="12" t="s">
        <v>43</v>
      </c>
      <c r="B19" s="28">
        <v>90996</v>
      </c>
      <c r="C19" s="29" t="s">
        <v>13</v>
      </c>
      <c r="D19" s="30" t="s">
        <v>32</v>
      </c>
      <c r="E19" s="12" t="s">
        <v>33</v>
      </c>
      <c r="F19" s="27">
        <v>34.67</v>
      </c>
      <c r="G19" s="31">
        <v>12.54</v>
      </c>
      <c r="H19" s="15">
        <f>F19*G19</f>
        <v>434.76179999999999</v>
      </c>
    </row>
    <row r="20" spans="1:8" ht="26.45" customHeight="1" outlineLevel="1">
      <c r="A20" s="12" t="s">
        <v>44</v>
      </c>
      <c r="B20" s="28">
        <v>96546</v>
      </c>
      <c r="C20" s="29" t="s">
        <v>13</v>
      </c>
      <c r="D20" s="24" t="s">
        <v>35</v>
      </c>
      <c r="E20" s="12" t="s">
        <v>36</v>
      </c>
      <c r="F20" s="27">
        <v>142.6</v>
      </c>
      <c r="G20" s="31">
        <v>8.25</v>
      </c>
      <c r="H20" s="15">
        <f>F20*G20</f>
        <v>1176.45</v>
      </c>
    </row>
    <row r="21" spans="1:8" ht="30" customHeight="1" outlineLevel="1">
      <c r="A21" s="12" t="s">
        <v>46</v>
      </c>
      <c r="B21" s="28">
        <v>96543</v>
      </c>
      <c r="C21" s="29" t="s">
        <v>13</v>
      </c>
      <c r="D21" s="24" t="s">
        <v>45</v>
      </c>
      <c r="E21" s="12" t="s">
        <v>36</v>
      </c>
      <c r="F21" s="27">
        <v>100</v>
      </c>
      <c r="G21" s="31">
        <v>12.68</v>
      </c>
      <c r="H21" s="15">
        <f>F21*G21</f>
        <v>1268</v>
      </c>
    </row>
    <row r="22" spans="1:8" ht="25.5" outlineLevel="1">
      <c r="A22" s="12" t="s">
        <v>220</v>
      </c>
      <c r="B22" s="28">
        <v>94965</v>
      </c>
      <c r="C22" s="29" t="s">
        <v>13</v>
      </c>
      <c r="D22" s="24" t="s">
        <v>40</v>
      </c>
      <c r="E22" s="12" t="s">
        <v>24</v>
      </c>
      <c r="F22" s="27">
        <v>5.2</v>
      </c>
      <c r="G22" s="31">
        <v>350.02</v>
      </c>
      <c r="H22" s="15">
        <f>F22*G22</f>
        <v>1820.104</v>
      </c>
    </row>
    <row r="23" spans="1:8" ht="20.100000000000001" customHeight="1" outlineLevel="1" collapsed="1">
      <c r="A23" s="134" t="s">
        <v>16</v>
      </c>
      <c r="B23" s="135"/>
      <c r="C23" s="135"/>
      <c r="D23" s="135"/>
      <c r="E23" s="135"/>
      <c r="F23" s="135"/>
      <c r="G23" s="135"/>
      <c r="H23" s="17">
        <f>SUM(H14:H22)</f>
        <v>7413.4483</v>
      </c>
    </row>
    <row r="24" spans="1:8" ht="20.100000000000001" customHeight="1">
      <c r="A24" s="7" t="s">
        <v>47</v>
      </c>
      <c r="B24" s="7">
        <v>0</v>
      </c>
      <c r="C24" s="7"/>
      <c r="D24" s="8" t="s">
        <v>48</v>
      </c>
      <c r="E24" s="8"/>
      <c r="F24" s="10"/>
      <c r="G24" s="10"/>
      <c r="H24" s="11"/>
    </row>
    <row r="25" spans="1:8" ht="20.100000000000001" customHeight="1" outlineLevel="1">
      <c r="A25" s="19" t="s">
        <v>49</v>
      </c>
      <c r="B25" s="19"/>
      <c r="C25" s="19"/>
      <c r="D25" s="20" t="s">
        <v>50</v>
      </c>
      <c r="E25" s="26"/>
      <c r="F25" s="27"/>
      <c r="G25" s="21"/>
      <c r="H25" s="21"/>
    </row>
    <row r="26" spans="1:8" ht="17.25" customHeight="1" outlineLevel="1">
      <c r="A26" s="12" t="s">
        <v>51</v>
      </c>
      <c r="B26" s="28">
        <v>90996</v>
      </c>
      <c r="C26" s="23" t="s">
        <v>13</v>
      </c>
      <c r="D26" s="30" t="s">
        <v>32</v>
      </c>
      <c r="E26" s="12" t="s">
        <v>33</v>
      </c>
      <c r="F26" s="27">
        <v>82.56</v>
      </c>
      <c r="G26" s="31">
        <v>12.54</v>
      </c>
      <c r="H26" s="15">
        <f>F26*G26</f>
        <v>1035.3024</v>
      </c>
    </row>
    <row r="27" spans="1:8" ht="30" customHeight="1" outlineLevel="1">
      <c r="A27" s="12" t="s">
        <v>52</v>
      </c>
      <c r="B27" s="28">
        <v>96546</v>
      </c>
      <c r="C27" s="23" t="s">
        <v>13</v>
      </c>
      <c r="D27" s="24" t="s">
        <v>35</v>
      </c>
      <c r="E27" s="12" t="s">
        <v>36</v>
      </c>
      <c r="F27" s="27">
        <v>169.8</v>
      </c>
      <c r="G27" s="31">
        <v>8.25</v>
      </c>
      <c r="H27" s="15">
        <f>F27*G27</f>
        <v>1400.8500000000001</v>
      </c>
    </row>
    <row r="28" spans="1:8" ht="30.75" customHeight="1" outlineLevel="1">
      <c r="A28" s="12" t="s">
        <v>221</v>
      </c>
      <c r="B28" s="28">
        <v>94965</v>
      </c>
      <c r="C28" s="23" t="s">
        <v>13</v>
      </c>
      <c r="D28" s="24" t="s">
        <v>53</v>
      </c>
      <c r="E28" s="12" t="s">
        <v>24</v>
      </c>
      <c r="F28" s="27">
        <v>3.01</v>
      </c>
      <c r="G28" s="31">
        <v>350.02</v>
      </c>
      <c r="H28" s="15">
        <f>F28*G28</f>
        <v>1053.5601999999999</v>
      </c>
    </row>
    <row r="29" spans="1:8" ht="20.100000000000001" customHeight="1" outlineLevel="1">
      <c r="A29" s="19" t="s">
        <v>54</v>
      </c>
      <c r="B29" s="25"/>
      <c r="C29" s="19"/>
      <c r="D29" s="20" t="s">
        <v>55</v>
      </c>
      <c r="E29" s="26"/>
      <c r="F29" s="27"/>
      <c r="G29" s="31"/>
      <c r="H29" s="21"/>
    </row>
    <row r="30" spans="1:8" ht="30" customHeight="1" outlineLevel="1">
      <c r="A30" s="12" t="s">
        <v>56</v>
      </c>
      <c r="B30" s="28">
        <v>90996</v>
      </c>
      <c r="C30" s="23" t="s">
        <v>13</v>
      </c>
      <c r="D30" s="30" t="s">
        <v>32</v>
      </c>
      <c r="E30" s="12" t="s">
        <v>33</v>
      </c>
      <c r="F30" s="27">
        <v>34.67</v>
      </c>
      <c r="G30" s="31">
        <v>12.54</v>
      </c>
      <c r="H30" s="15">
        <f>F30*G30</f>
        <v>434.76179999999999</v>
      </c>
    </row>
    <row r="31" spans="1:8" ht="33.6" customHeight="1" outlineLevel="1">
      <c r="A31" s="12" t="s">
        <v>57</v>
      </c>
      <c r="B31" s="28">
        <v>96546</v>
      </c>
      <c r="C31" s="23" t="s">
        <v>13</v>
      </c>
      <c r="D31" s="24" t="s">
        <v>35</v>
      </c>
      <c r="E31" s="12" t="s">
        <v>36</v>
      </c>
      <c r="F31" s="27">
        <v>142.6</v>
      </c>
      <c r="G31" s="31">
        <v>8.25</v>
      </c>
      <c r="H31" s="15">
        <f>F31*G31</f>
        <v>1176.45</v>
      </c>
    </row>
    <row r="32" spans="1:8" ht="34.15" customHeight="1" outlineLevel="1">
      <c r="A32" s="12" t="s">
        <v>58</v>
      </c>
      <c r="B32" s="28">
        <v>94965</v>
      </c>
      <c r="C32" s="23" t="s">
        <v>13</v>
      </c>
      <c r="D32" s="24" t="s">
        <v>53</v>
      </c>
      <c r="E32" s="12" t="s">
        <v>24</v>
      </c>
      <c r="F32" s="27">
        <v>5.2</v>
      </c>
      <c r="G32" s="31">
        <v>350.02</v>
      </c>
      <c r="H32" s="15">
        <f>F32*G32</f>
        <v>1820.104</v>
      </c>
    </row>
    <row r="33" spans="1:8" ht="20.100000000000001" customHeight="1" outlineLevel="1">
      <c r="A33" s="19" t="s">
        <v>59</v>
      </c>
      <c r="B33" s="25"/>
      <c r="C33" s="19"/>
      <c r="D33" s="20" t="s">
        <v>60</v>
      </c>
      <c r="E33" s="26"/>
      <c r="F33" s="27"/>
      <c r="G33" s="27"/>
      <c r="H33" s="21"/>
    </row>
    <row r="34" spans="1:8" ht="31.9" customHeight="1" outlineLevel="1">
      <c r="A34" s="12" t="s">
        <v>61</v>
      </c>
      <c r="B34" s="28">
        <v>93182</v>
      </c>
      <c r="C34" s="12" t="s">
        <v>13</v>
      </c>
      <c r="D34" s="124" t="s">
        <v>62</v>
      </c>
      <c r="E34" s="12" t="s">
        <v>63</v>
      </c>
      <c r="F34" s="27">
        <v>23</v>
      </c>
      <c r="G34" s="31">
        <v>28.15</v>
      </c>
      <c r="H34" s="15">
        <f>F34*G34</f>
        <v>647.44999999999993</v>
      </c>
    </row>
    <row r="35" spans="1:8" ht="20.100000000000001" customHeight="1" outlineLevel="1">
      <c r="A35" s="134" t="s">
        <v>16</v>
      </c>
      <c r="B35" s="135"/>
      <c r="C35" s="135"/>
      <c r="D35" s="135"/>
      <c r="E35" s="135"/>
      <c r="F35" s="135"/>
      <c r="G35" s="135"/>
      <c r="H35" s="17">
        <f>SUM(H26:H34)</f>
        <v>7568.4784</v>
      </c>
    </row>
    <row r="36" spans="1:8" ht="20.100000000000001" customHeight="1">
      <c r="A36" s="7" t="s">
        <v>64</v>
      </c>
      <c r="B36" s="7"/>
      <c r="C36" s="7"/>
      <c r="D36" s="8" t="s">
        <v>65</v>
      </c>
      <c r="E36" s="8"/>
      <c r="F36" s="10"/>
      <c r="G36" s="10"/>
      <c r="H36" s="11"/>
    </row>
    <row r="37" spans="1:8" ht="20.100000000000001" customHeight="1" outlineLevel="1">
      <c r="A37" s="23" t="s">
        <v>66</v>
      </c>
      <c r="B37" s="32"/>
      <c r="C37" s="18"/>
      <c r="D37" s="33" t="s">
        <v>67</v>
      </c>
      <c r="E37" s="23"/>
      <c r="F37" s="27"/>
      <c r="G37" s="27"/>
      <c r="H37" s="21"/>
    </row>
    <row r="38" spans="1:8" ht="66.599999999999994" customHeight="1" outlineLevel="1">
      <c r="A38" s="23" t="s">
        <v>68</v>
      </c>
      <c r="B38" s="29">
        <v>87490</v>
      </c>
      <c r="C38" s="23" t="s">
        <v>13</v>
      </c>
      <c r="D38" s="126" t="s">
        <v>295</v>
      </c>
      <c r="E38" s="23" t="s">
        <v>33</v>
      </c>
      <c r="F38" s="27">
        <v>129.47999999999999</v>
      </c>
      <c r="G38" s="31">
        <v>38.72</v>
      </c>
      <c r="H38" s="15">
        <f>F38*G38</f>
        <v>5013.4655999999995</v>
      </c>
    </row>
    <row r="39" spans="1:8" ht="33" customHeight="1" outlineLevel="1">
      <c r="A39" s="23" t="s">
        <v>69</v>
      </c>
      <c r="B39" s="29">
        <v>97622</v>
      </c>
      <c r="C39" s="23" t="s">
        <v>13</v>
      </c>
      <c r="D39" s="119" t="s">
        <v>70</v>
      </c>
      <c r="E39" s="23" t="s">
        <v>33</v>
      </c>
      <c r="F39" s="27">
        <v>4.17</v>
      </c>
      <c r="G39" s="31">
        <v>40.46</v>
      </c>
      <c r="H39" s="15">
        <f>F39*G39</f>
        <v>168.7182</v>
      </c>
    </row>
    <row r="40" spans="1:8" ht="30" customHeight="1" outlineLevel="1">
      <c r="A40" s="23" t="s">
        <v>71</v>
      </c>
      <c r="B40" s="29">
        <v>79482</v>
      </c>
      <c r="C40" s="23" t="s">
        <v>13</v>
      </c>
      <c r="D40" s="24" t="s">
        <v>72</v>
      </c>
      <c r="E40" s="12" t="s">
        <v>24</v>
      </c>
      <c r="F40" s="27">
        <v>35.51</v>
      </c>
      <c r="G40" s="31">
        <v>71.430000000000007</v>
      </c>
      <c r="H40" s="15">
        <f>F40*G40</f>
        <v>2536.4793</v>
      </c>
    </row>
    <row r="41" spans="1:8" ht="56.45" customHeight="1" outlineLevel="1">
      <c r="A41" s="23" t="s">
        <v>198</v>
      </c>
      <c r="B41" s="29">
        <v>96369</v>
      </c>
      <c r="C41" s="23" t="s">
        <v>13</v>
      </c>
      <c r="D41" s="119" t="s">
        <v>74</v>
      </c>
      <c r="E41" s="12" t="s">
        <v>33</v>
      </c>
      <c r="F41" s="27">
        <v>8.5</v>
      </c>
      <c r="G41" s="31">
        <v>156.09</v>
      </c>
      <c r="H41" s="15">
        <f>F41*G41</f>
        <v>1326.7650000000001</v>
      </c>
    </row>
    <row r="42" spans="1:8" ht="20.100000000000001" customHeight="1" outlineLevel="1">
      <c r="A42" s="134" t="s">
        <v>16</v>
      </c>
      <c r="B42" s="135"/>
      <c r="C42" s="135"/>
      <c r="D42" s="135"/>
      <c r="E42" s="135"/>
      <c r="F42" s="135"/>
      <c r="G42" s="135"/>
      <c r="H42" s="17">
        <f>SUM(H38:H41)</f>
        <v>9045.4280999999992</v>
      </c>
    </row>
    <row r="43" spans="1:8" ht="20.100000000000001" customHeight="1">
      <c r="A43" s="35" t="s">
        <v>75</v>
      </c>
      <c r="B43" s="36"/>
      <c r="C43" s="36"/>
      <c r="D43" s="8" t="s">
        <v>76</v>
      </c>
      <c r="E43" s="8"/>
      <c r="F43" s="10"/>
      <c r="G43" s="10"/>
      <c r="H43" s="11"/>
    </row>
    <row r="44" spans="1:8" ht="20.100000000000001" customHeight="1" outlineLevel="1">
      <c r="A44" s="19" t="s">
        <v>77</v>
      </c>
      <c r="B44" s="19"/>
      <c r="C44" s="19"/>
      <c r="D44" s="37" t="s">
        <v>293</v>
      </c>
      <c r="E44" s="37"/>
      <c r="F44" s="27"/>
      <c r="G44" s="38"/>
      <c r="H44" s="38"/>
    </row>
    <row r="45" spans="1:8" ht="57.6" customHeight="1" outlineLevel="1">
      <c r="A45" s="12" t="s">
        <v>79</v>
      </c>
      <c r="B45" s="23">
        <v>7766</v>
      </c>
      <c r="C45" s="23" t="s">
        <v>80</v>
      </c>
      <c r="D45" s="24" t="s">
        <v>292</v>
      </c>
      <c r="E45" s="12" t="s">
        <v>81</v>
      </c>
      <c r="F45" s="27">
        <v>1</v>
      </c>
      <c r="G45" s="101">
        <v>793.89</v>
      </c>
      <c r="H45" s="39">
        <f>F45*G45</f>
        <v>793.89</v>
      </c>
    </row>
    <row r="46" spans="1:8" ht="56.45" customHeight="1" outlineLevel="1">
      <c r="A46" s="12" t="s">
        <v>82</v>
      </c>
      <c r="B46" s="12">
        <v>68050</v>
      </c>
      <c r="C46" s="23" t="s">
        <v>13</v>
      </c>
      <c r="D46" s="119" t="s">
        <v>83</v>
      </c>
      <c r="E46" s="23" t="s">
        <v>33</v>
      </c>
      <c r="F46" s="27">
        <v>2.4780000000000002</v>
      </c>
      <c r="G46" s="39">
        <v>317.27</v>
      </c>
      <c r="H46" s="39">
        <f>F46*G46</f>
        <v>786.19506000000001</v>
      </c>
    </row>
    <row r="47" spans="1:8" ht="42.6" customHeight="1" outlineLevel="1">
      <c r="A47" s="12" t="s">
        <v>200</v>
      </c>
      <c r="B47" s="12">
        <v>11718</v>
      </c>
      <c r="C47" s="23" t="s">
        <v>80</v>
      </c>
      <c r="D47" s="119" t="s">
        <v>218</v>
      </c>
      <c r="E47" s="23" t="s">
        <v>33</v>
      </c>
      <c r="F47" s="27">
        <v>7</v>
      </c>
      <c r="G47" s="39">
        <v>442.5</v>
      </c>
      <c r="H47" s="39">
        <f>F47*G47</f>
        <v>3097.5</v>
      </c>
    </row>
    <row r="48" spans="1:8" ht="42.6" customHeight="1" outlineLevel="1">
      <c r="A48" s="12" t="s">
        <v>238</v>
      </c>
      <c r="B48" s="12">
        <v>9714</v>
      </c>
      <c r="C48" s="23" t="s">
        <v>80</v>
      </c>
      <c r="D48" s="119" t="s">
        <v>203</v>
      </c>
      <c r="E48" s="12" t="s">
        <v>81</v>
      </c>
      <c r="F48" s="27">
        <v>1</v>
      </c>
      <c r="G48" s="39">
        <v>634.49</v>
      </c>
      <c r="H48" s="39">
        <f>F48*G48</f>
        <v>634.49</v>
      </c>
    </row>
    <row r="49" spans="1:9" ht="31.15" customHeight="1" outlineLevel="1">
      <c r="A49" s="12" t="s">
        <v>204</v>
      </c>
      <c r="B49" s="12">
        <v>11556</v>
      </c>
      <c r="C49" s="23" t="s">
        <v>80</v>
      </c>
      <c r="D49" s="99" t="s">
        <v>281</v>
      </c>
      <c r="E49" s="23" t="s">
        <v>33</v>
      </c>
      <c r="F49" s="27">
        <v>6</v>
      </c>
      <c r="G49" s="39">
        <v>355</v>
      </c>
      <c r="H49" s="39">
        <f>F49*G49</f>
        <v>2130</v>
      </c>
    </row>
    <row r="50" spans="1:9" s="40" customFormat="1" ht="20.100000000000001" customHeight="1" outlineLevel="1">
      <c r="A50" s="19" t="s">
        <v>85</v>
      </c>
      <c r="B50" s="19"/>
      <c r="C50" s="19"/>
      <c r="D50" s="37" t="s">
        <v>290</v>
      </c>
      <c r="E50" s="37"/>
      <c r="F50" s="27"/>
      <c r="G50" s="27"/>
      <c r="H50" s="21"/>
      <c r="I50" s="1"/>
    </row>
    <row r="51" spans="1:9" s="40" customFormat="1" outlineLevel="1">
      <c r="A51" s="23" t="s">
        <v>86</v>
      </c>
      <c r="B51" s="23">
        <v>150331</v>
      </c>
      <c r="C51" s="23" t="s">
        <v>282</v>
      </c>
      <c r="D51" s="100" t="s">
        <v>278</v>
      </c>
      <c r="E51" s="23" t="s">
        <v>33</v>
      </c>
      <c r="F51" s="27">
        <v>8.4</v>
      </c>
      <c r="G51" s="31">
        <v>279.61</v>
      </c>
      <c r="H51" s="15">
        <f>F51*G51</f>
        <v>2348.7240000000002</v>
      </c>
      <c r="I51" s="1"/>
    </row>
    <row r="52" spans="1:9" ht="20.100000000000001" customHeight="1" outlineLevel="1">
      <c r="A52" s="134" t="s">
        <v>16</v>
      </c>
      <c r="B52" s="135"/>
      <c r="C52" s="135"/>
      <c r="D52" s="135"/>
      <c r="E52" s="135"/>
      <c r="F52" s="135"/>
      <c r="G52" s="135"/>
      <c r="H52" s="17">
        <f>SUM(H45:H51)</f>
        <v>9790.7990599999994</v>
      </c>
    </row>
    <row r="53" spans="1:9" ht="20.100000000000001" customHeight="1">
      <c r="A53" s="7" t="s">
        <v>88</v>
      </c>
      <c r="B53" s="36"/>
      <c r="C53" s="36"/>
      <c r="D53" s="8" t="s">
        <v>89</v>
      </c>
      <c r="E53" s="8"/>
      <c r="F53" s="10"/>
      <c r="G53" s="10"/>
      <c r="H53" s="11"/>
    </row>
    <row r="54" spans="1:9" ht="58.15" customHeight="1" outlineLevel="1">
      <c r="A54" s="23" t="s">
        <v>90</v>
      </c>
      <c r="B54" s="23">
        <v>92259</v>
      </c>
      <c r="C54" s="23" t="s">
        <v>13</v>
      </c>
      <c r="D54" s="24" t="s">
        <v>207</v>
      </c>
      <c r="E54" s="12" t="s">
        <v>81</v>
      </c>
      <c r="F54" s="27">
        <v>6</v>
      </c>
      <c r="G54" s="31">
        <v>347.6</v>
      </c>
      <c r="H54" s="15">
        <f t="shared" ref="H54:H59" si="0">F54*G54</f>
        <v>2085.6000000000004</v>
      </c>
    </row>
    <row r="55" spans="1:9" ht="43.15" customHeight="1" outlineLevel="1">
      <c r="A55" s="23" t="s">
        <v>91</v>
      </c>
      <c r="B55" s="23">
        <v>94441</v>
      </c>
      <c r="C55" s="23" t="s">
        <v>13</v>
      </c>
      <c r="D55" s="124" t="s">
        <v>92</v>
      </c>
      <c r="E55" s="23" t="s">
        <v>33</v>
      </c>
      <c r="F55" s="27">
        <v>158.84</v>
      </c>
      <c r="G55" s="31">
        <v>26.78</v>
      </c>
      <c r="H55" s="15">
        <f t="shared" si="0"/>
        <v>4253.7352000000001</v>
      </c>
    </row>
    <row r="56" spans="1:9" ht="20.100000000000001" customHeight="1" outlineLevel="1">
      <c r="A56" s="23" t="s">
        <v>93</v>
      </c>
      <c r="B56" s="23">
        <v>92540</v>
      </c>
      <c r="C56" s="23" t="s">
        <v>13</v>
      </c>
      <c r="D56" s="24" t="s">
        <v>94</v>
      </c>
      <c r="E56" s="23" t="s">
        <v>33</v>
      </c>
      <c r="F56" s="27">
        <v>158.84</v>
      </c>
      <c r="G56" s="31">
        <v>67.77</v>
      </c>
      <c r="H56" s="15">
        <f t="shared" si="0"/>
        <v>10764.586799999999</v>
      </c>
    </row>
    <row r="57" spans="1:9" ht="53.45" customHeight="1" outlineLevel="1">
      <c r="A57" s="23" t="s">
        <v>93</v>
      </c>
      <c r="B57" s="23">
        <v>94221</v>
      </c>
      <c r="C57" s="23" t="s">
        <v>13</v>
      </c>
      <c r="D57" s="24" t="s">
        <v>275</v>
      </c>
      <c r="E57" s="23" t="s">
        <v>63</v>
      </c>
      <c r="F57" s="27">
        <v>29.2</v>
      </c>
      <c r="G57" s="31">
        <v>16.170000000000002</v>
      </c>
      <c r="H57" s="15">
        <f t="shared" si="0"/>
        <v>472.16400000000004</v>
      </c>
    </row>
    <row r="58" spans="1:9" s="40" customFormat="1" ht="20.100000000000001" customHeight="1" outlineLevel="1">
      <c r="A58" s="23" t="s">
        <v>96</v>
      </c>
      <c r="B58" s="23">
        <v>94228</v>
      </c>
      <c r="C58" s="23" t="s">
        <v>13</v>
      </c>
      <c r="D58" s="24" t="s">
        <v>97</v>
      </c>
      <c r="E58" s="23" t="s">
        <v>33</v>
      </c>
      <c r="F58" s="27">
        <v>56.8</v>
      </c>
      <c r="G58" s="31">
        <v>50.09</v>
      </c>
      <c r="H58" s="15">
        <f t="shared" si="0"/>
        <v>2845.1120000000001</v>
      </c>
      <c r="I58" s="1"/>
    </row>
    <row r="59" spans="1:9" s="40" customFormat="1" ht="25.5" outlineLevel="1">
      <c r="A59" s="23" t="s">
        <v>98</v>
      </c>
      <c r="B59" s="23">
        <v>94231</v>
      </c>
      <c r="C59" s="23" t="s">
        <v>13</v>
      </c>
      <c r="D59" s="24" t="s">
        <v>99</v>
      </c>
      <c r="E59" s="23" t="s">
        <v>63</v>
      </c>
      <c r="F59" s="27">
        <v>14.6</v>
      </c>
      <c r="G59" s="31">
        <v>25.83</v>
      </c>
      <c r="H59" s="15">
        <f t="shared" si="0"/>
        <v>377.11799999999994</v>
      </c>
      <c r="I59" s="1"/>
    </row>
    <row r="60" spans="1:9" ht="20.100000000000001" customHeight="1" outlineLevel="1">
      <c r="A60" s="134" t="s">
        <v>16</v>
      </c>
      <c r="B60" s="135"/>
      <c r="C60" s="135"/>
      <c r="D60" s="135"/>
      <c r="E60" s="135"/>
      <c r="F60" s="135"/>
      <c r="G60" s="135"/>
      <c r="H60" s="17">
        <f>SUM(H54:H59)</f>
        <v>20798.315999999999</v>
      </c>
    </row>
    <row r="61" spans="1:9" ht="20.100000000000001" customHeight="1">
      <c r="A61" s="7" t="s">
        <v>100</v>
      </c>
      <c r="B61" s="36"/>
      <c r="C61" s="36"/>
      <c r="D61" s="8" t="s">
        <v>101</v>
      </c>
      <c r="E61" s="8"/>
      <c r="F61" s="11"/>
      <c r="G61" s="10"/>
      <c r="H61" s="11"/>
    </row>
    <row r="62" spans="1:9" ht="30" customHeight="1" outlineLevel="1">
      <c r="A62" s="23" t="s">
        <v>102</v>
      </c>
      <c r="B62" s="23">
        <v>87878</v>
      </c>
      <c r="C62" s="23" t="s">
        <v>13</v>
      </c>
      <c r="D62" s="24" t="s">
        <v>103</v>
      </c>
      <c r="E62" s="23" t="s">
        <v>33</v>
      </c>
      <c r="F62" s="27">
        <v>315.77999999999997</v>
      </c>
      <c r="G62" s="31">
        <v>3.58</v>
      </c>
      <c r="H62" s="15">
        <f>F62*G62</f>
        <v>1130.4923999999999</v>
      </c>
    </row>
    <row r="63" spans="1:9" ht="39.6" customHeight="1" outlineLevel="1">
      <c r="A63" s="23" t="s">
        <v>104</v>
      </c>
      <c r="B63" s="23">
        <v>96116</v>
      </c>
      <c r="C63" s="23" t="s">
        <v>13</v>
      </c>
      <c r="D63" s="124" t="s">
        <v>105</v>
      </c>
      <c r="E63" s="23" t="s">
        <v>33</v>
      </c>
      <c r="F63" s="27">
        <v>113.92</v>
      </c>
      <c r="G63" s="31">
        <v>48.28</v>
      </c>
      <c r="H63" s="15">
        <f>F63*G63</f>
        <v>5500.0576000000001</v>
      </c>
    </row>
    <row r="64" spans="1:9" ht="20.100000000000001" customHeight="1" outlineLevel="1">
      <c r="A64" s="134" t="s">
        <v>16</v>
      </c>
      <c r="B64" s="135"/>
      <c r="C64" s="135"/>
      <c r="D64" s="135"/>
      <c r="E64" s="135"/>
      <c r="F64" s="135"/>
      <c r="G64" s="135"/>
      <c r="H64" s="17">
        <f>SUM(H62:H63)</f>
        <v>6630.55</v>
      </c>
    </row>
    <row r="65" spans="1:9" ht="20.100000000000001" customHeight="1">
      <c r="A65" s="7" t="s">
        <v>107</v>
      </c>
      <c r="B65" s="7"/>
      <c r="C65" s="7"/>
      <c r="D65" s="8" t="s">
        <v>108</v>
      </c>
      <c r="E65" s="8"/>
      <c r="F65" s="10"/>
      <c r="G65" s="10"/>
      <c r="H65" s="11"/>
    </row>
    <row r="66" spans="1:9" ht="20.100000000000001" customHeight="1">
      <c r="A66" s="18" t="s">
        <v>109</v>
      </c>
      <c r="B66" s="19"/>
      <c r="C66" s="19"/>
      <c r="D66" s="33" t="s">
        <v>110</v>
      </c>
      <c r="E66" s="20"/>
      <c r="F66" s="22"/>
      <c r="G66" s="22"/>
      <c r="H66" s="22"/>
    </row>
    <row r="67" spans="1:9" ht="55.9" customHeight="1" outlineLevel="1">
      <c r="A67" s="23" t="s">
        <v>111</v>
      </c>
      <c r="B67" s="23">
        <v>87682</v>
      </c>
      <c r="C67" s="23" t="s">
        <v>13</v>
      </c>
      <c r="D67" s="124" t="s">
        <v>112</v>
      </c>
      <c r="E67" s="23" t="s">
        <v>33</v>
      </c>
      <c r="F67" s="27">
        <v>62.2</v>
      </c>
      <c r="G67" s="31">
        <v>35.770000000000003</v>
      </c>
      <c r="H67" s="15">
        <f>F67*G67</f>
        <v>2224.8940000000002</v>
      </c>
    </row>
    <row r="68" spans="1:9" ht="20.100000000000001" customHeight="1" outlineLevel="1">
      <c r="A68" s="23" t="s">
        <v>224</v>
      </c>
      <c r="B68" s="23">
        <v>87527</v>
      </c>
      <c r="C68" s="23" t="s">
        <v>13</v>
      </c>
      <c r="D68" s="24" t="s">
        <v>114</v>
      </c>
      <c r="E68" s="23" t="s">
        <v>33</v>
      </c>
      <c r="F68" s="27">
        <v>315.77999999999997</v>
      </c>
      <c r="G68" s="31">
        <v>33.68</v>
      </c>
      <c r="H68" s="15">
        <f>F68*G68</f>
        <v>10635.470399999998</v>
      </c>
    </row>
    <row r="69" spans="1:9" ht="30" customHeight="1" outlineLevel="1">
      <c r="A69" s="23" t="s">
        <v>113</v>
      </c>
      <c r="B69" s="23">
        <v>87260</v>
      </c>
      <c r="C69" s="23" t="s">
        <v>13</v>
      </c>
      <c r="D69" s="24" t="s">
        <v>116</v>
      </c>
      <c r="E69" s="23" t="s">
        <v>33</v>
      </c>
      <c r="F69" s="27">
        <v>62.45</v>
      </c>
      <c r="G69" s="31">
        <v>82.91</v>
      </c>
      <c r="H69" s="15">
        <f>F69*G69</f>
        <v>5177.7295000000004</v>
      </c>
    </row>
    <row r="70" spans="1:9" s="43" customFormat="1" ht="20.100000000000001" customHeight="1" outlineLevel="1">
      <c r="A70" s="23" t="s">
        <v>115</v>
      </c>
      <c r="B70" s="23">
        <v>84161</v>
      </c>
      <c r="C70" s="23" t="s">
        <v>13</v>
      </c>
      <c r="D70" s="24" t="s">
        <v>117</v>
      </c>
      <c r="E70" s="23" t="s">
        <v>63</v>
      </c>
      <c r="F70" s="27">
        <v>7</v>
      </c>
      <c r="G70" s="31">
        <v>47.85</v>
      </c>
      <c r="H70" s="15">
        <f>F70*G70</f>
        <v>334.95</v>
      </c>
      <c r="I70" s="1"/>
    </row>
    <row r="71" spans="1:9" ht="20.100000000000001" customHeight="1" outlineLevel="1">
      <c r="A71" s="134" t="s">
        <v>16</v>
      </c>
      <c r="B71" s="135"/>
      <c r="C71" s="135"/>
      <c r="D71" s="135"/>
      <c r="E71" s="135"/>
      <c r="F71" s="135"/>
      <c r="G71" s="135"/>
      <c r="H71" s="17">
        <f>SUM(H67:H70)</f>
        <v>18373.043900000001</v>
      </c>
    </row>
    <row r="72" spans="1:9" ht="20.100000000000001" customHeight="1">
      <c r="A72" s="7" t="s">
        <v>119</v>
      </c>
      <c r="B72" s="7"/>
      <c r="C72" s="7"/>
      <c r="D72" s="8" t="s">
        <v>120</v>
      </c>
      <c r="E72" s="8"/>
      <c r="F72" s="10"/>
      <c r="G72" s="10"/>
      <c r="H72" s="11"/>
    </row>
    <row r="73" spans="1:9" ht="48" customHeight="1" outlineLevel="1">
      <c r="A73" s="23" t="s">
        <v>121</v>
      </c>
      <c r="B73" s="23">
        <v>96130</v>
      </c>
      <c r="C73" s="23" t="s">
        <v>13</v>
      </c>
      <c r="D73" s="24" t="s">
        <v>285</v>
      </c>
      <c r="E73" s="23" t="s">
        <v>33</v>
      </c>
      <c r="F73" s="27">
        <v>300</v>
      </c>
      <c r="G73" s="31">
        <v>14.44</v>
      </c>
      <c r="H73" s="15">
        <v>1010.8</v>
      </c>
    </row>
    <row r="74" spans="1:9" ht="44.45" customHeight="1" outlineLevel="1">
      <c r="A74" s="23" t="s">
        <v>199</v>
      </c>
      <c r="B74" s="23">
        <v>2278</v>
      </c>
      <c r="C74" s="23" t="s">
        <v>80</v>
      </c>
      <c r="D74" s="24" t="s">
        <v>276</v>
      </c>
      <c r="E74" s="23" t="s">
        <v>33</v>
      </c>
      <c r="F74" s="27">
        <v>331.56</v>
      </c>
      <c r="G74" s="31">
        <v>8.5299999999999994</v>
      </c>
      <c r="H74" s="15">
        <v>528.86</v>
      </c>
    </row>
    <row r="75" spans="1:9" ht="30" customHeight="1" outlineLevel="1">
      <c r="A75" s="23" t="s">
        <v>249</v>
      </c>
      <c r="B75" s="23">
        <v>88489</v>
      </c>
      <c r="C75" s="23" t="s">
        <v>13</v>
      </c>
      <c r="D75" s="24" t="s">
        <v>123</v>
      </c>
      <c r="E75" s="23" t="s">
        <v>33</v>
      </c>
      <c r="F75" s="27">
        <v>631.55999999999995</v>
      </c>
      <c r="G75" s="31">
        <v>9.89</v>
      </c>
      <c r="H75" s="15">
        <f>F75*G75</f>
        <v>6246.1283999999996</v>
      </c>
    </row>
    <row r="76" spans="1:9" ht="20.100000000000001" customHeight="1" outlineLevel="1">
      <c r="A76" s="134" t="s">
        <v>16</v>
      </c>
      <c r="B76" s="135"/>
      <c r="C76" s="135"/>
      <c r="D76" s="135"/>
      <c r="E76" s="135"/>
      <c r="F76" s="135"/>
      <c r="G76" s="135"/>
      <c r="H76" s="17">
        <f>SUM(H75:H75)</f>
        <v>6246.1283999999996</v>
      </c>
    </row>
    <row r="77" spans="1:9" s="43" customFormat="1" ht="20.100000000000001" customHeight="1">
      <c r="A77" s="35" t="s">
        <v>124</v>
      </c>
      <c r="B77" s="35"/>
      <c r="C77" s="35"/>
      <c r="D77" s="44" t="s">
        <v>125</v>
      </c>
      <c r="E77" s="45"/>
      <c r="F77" s="46"/>
      <c r="G77" s="46"/>
      <c r="H77" s="11"/>
      <c r="I77" s="1"/>
    </row>
    <row r="78" spans="1:9" s="43" customFormat="1" ht="20.100000000000001" customHeight="1" outlineLevel="1">
      <c r="A78" s="25" t="s">
        <v>126</v>
      </c>
      <c r="B78" s="25"/>
      <c r="C78" s="25"/>
      <c r="D78" s="47" t="s">
        <v>127</v>
      </c>
      <c r="E78" s="48"/>
      <c r="F78" s="27"/>
      <c r="G78" s="15"/>
      <c r="H78" s="15"/>
      <c r="I78" s="1"/>
    </row>
    <row r="79" spans="1:9" s="43" customFormat="1" ht="20.100000000000001" customHeight="1" outlineLevel="1">
      <c r="A79" s="28" t="s">
        <v>128</v>
      </c>
      <c r="B79" s="12">
        <v>89848</v>
      </c>
      <c r="C79" s="28" t="s">
        <v>13</v>
      </c>
      <c r="D79" s="49" t="s">
        <v>129</v>
      </c>
      <c r="E79" s="28" t="s">
        <v>63</v>
      </c>
      <c r="F79" s="27">
        <v>14.88</v>
      </c>
      <c r="G79" s="31">
        <v>20.16</v>
      </c>
      <c r="H79" s="15">
        <f>F79*G79</f>
        <v>299.98080000000004</v>
      </c>
      <c r="I79" s="1"/>
    </row>
    <row r="80" spans="1:9" s="43" customFormat="1" ht="20.100000000000001" customHeight="1" outlineLevel="1">
      <c r="A80" s="28" t="s">
        <v>130</v>
      </c>
      <c r="B80" s="12">
        <v>91785</v>
      </c>
      <c r="C80" s="12" t="s">
        <v>13</v>
      </c>
      <c r="D80" s="50" t="s">
        <v>131</v>
      </c>
      <c r="E80" s="12" t="s">
        <v>63</v>
      </c>
      <c r="F80" s="27">
        <v>30</v>
      </c>
      <c r="G80" s="31">
        <v>34.97</v>
      </c>
      <c r="H80" s="15">
        <f t="shared" ref="H80:H87" si="1">F80*G80</f>
        <v>1049.0999999999999</v>
      </c>
      <c r="I80" s="1"/>
    </row>
    <row r="81" spans="1:9" s="43" customFormat="1" ht="67.900000000000006" customHeight="1" outlineLevel="1">
      <c r="A81" s="28" t="s">
        <v>132</v>
      </c>
      <c r="B81" s="12">
        <v>7167</v>
      </c>
      <c r="C81" s="12" t="s">
        <v>80</v>
      </c>
      <c r="D81" s="119" t="s">
        <v>133</v>
      </c>
      <c r="E81" s="12" t="s">
        <v>81</v>
      </c>
      <c r="F81" s="27">
        <v>1</v>
      </c>
      <c r="G81" s="31">
        <v>278.29000000000002</v>
      </c>
      <c r="H81" s="15">
        <f t="shared" si="1"/>
        <v>278.29000000000002</v>
      </c>
      <c r="I81" s="1"/>
    </row>
    <row r="82" spans="1:9" s="43" customFormat="1" ht="40.9" customHeight="1" outlineLevel="1">
      <c r="A82" s="28" t="s">
        <v>134</v>
      </c>
      <c r="B82" s="12">
        <v>89449</v>
      </c>
      <c r="C82" s="12" t="s">
        <v>13</v>
      </c>
      <c r="D82" s="119" t="s">
        <v>135</v>
      </c>
      <c r="E82" s="12" t="s">
        <v>63</v>
      </c>
      <c r="F82" s="27">
        <v>10.77</v>
      </c>
      <c r="G82" s="31">
        <v>12.39</v>
      </c>
      <c r="H82" s="15">
        <f t="shared" si="1"/>
        <v>133.44030000000001</v>
      </c>
      <c r="I82" s="1"/>
    </row>
    <row r="83" spans="1:9" s="43" customFormat="1" ht="40.15" customHeight="1" outlineLevel="1">
      <c r="A83" s="28" t="s">
        <v>136</v>
      </c>
      <c r="B83" s="12">
        <v>98110</v>
      </c>
      <c r="C83" s="12" t="s">
        <v>13</v>
      </c>
      <c r="D83" s="119" t="s">
        <v>137</v>
      </c>
      <c r="E83" s="12" t="s">
        <v>63</v>
      </c>
      <c r="F83" s="27">
        <v>1</v>
      </c>
      <c r="G83" s="31">
        <v>361.34</v>
      </c>
      <c r="H83" s="15">
        <f t="shared" si="1"/>
        <v>361.34</v>
      </c>
      <c r="I83" s="1"/>
    </row>
    <row r="84" spans="1:9" s="43" customFormat="1" ht="20.100000000000001" customHeight="1" outlineLevel="1">
      <c r="A84" s="28" t="s">
        <v>138</v>
      </c>
      <c r="B84" s="12">
        <v>6387</v>
      </c>
      <c r="C84" s="12" t="s">
        <v>80</v>
      </c>
      <c r="D84" s="100" t="s">
        <v>139</v>
      </c>
      <c r="E84" s="12" t="s">
        <v>81</v>
      </c>
      <c r="F84" s="27">
        <v>2</v>
      </c>
      <c r="G84" s="31">
        <v>398.72</v>
      </c>
      <c r="H84" s="15">
        <f t="shared" si="1"/>
        <v>797.44</v>
      </c>
      <c r="I84" s="1"/>
    </row>
    <row r="85" spans="1:9" s="43" customFormat="1" ht="55.15" customHeight="1" outlineLevel="1">
      <c r="A85" s="28" t="s">
        <v>140</v>
      </c>
      <c r="B85" s="12">
        <v>89495</v>
      </c>
      <c r="C85" s="12" t="s">
        <v>13</v>
      </c>
      <c r="D85" s="119" t="s">
        <v>141</v>
      </c>
      <c r="E85" s="12" t="s">
        <v>81</v>
      </c>
      <c r="F85" s="27">
        <v>2</v>
      </c>
      <c r="G85" s="31">
        <v>7.37</v>
      </c>
      <c r="H85" s="15">
        <f t="shared" si="1"/>
        <v>14.74</v>
      </c>
      <c r="I85" s="1"/>
    </row>
    <row r="86" spans="1:9" s="43" customFormat="1" ht="33" customHeight="1" outlineLevel="1">
      <c r="A86" s="28" t="s">
        <v>142</v>
      </c>
      <c r="B86" s="12">
        <v>11077</v>
      </c>
      <c r="C86" s="12" t="s">
        <v>80</v>
      </c>
      <c r="D86" s="119" t="s">
        <v>143</v>
      </c>
      <c r="E86" s="12" t="s">
        <v>81</v>
      </c>
      <c r="F86" s="27">
        <v>1</v>
      </c>
      <c r="G86" s="31">
        <v>9542.52</v>
      </c>
      <c r="H86" s="15">
        <f t="shared" si="1"/>
        <v>9542.52</v>
      </c>
      <c r="I86" s="1"/>
    </row>
    <row r="87" spans="1:9" s="43" customFormat="1" ht="54" customHeight="1" outlineLevel="1">
      <c r="A87" s="28" t="s">
        <v>144</v>
      </c>
      <c r="B87" s="12">
        <v>93441</v>
      </c>
      <c r="C87" s="12" t="s">
        <v>13</v>
      </c>
      <c r="D87" s="126" t="s">
        <v>294</v>
      </c>
      <c r="E87" s="12" t="s">
        <v>81</v>
      </c>
      <c r="F87" s="27">
        <v>4</v>
      </c>
      <c r="G87" s="31">
        <v>702.12</v>
      </c>
      <c r="H87" s="15">
        <f t="shared" si="1"/>
        <v>2808.48</v>
      </c>
      <c r="I87" s="1"/>
    </row>
    <row r="88" spans="1:9" s="43" customFormat="1" ht="20.100000000000001" customHeight="1" outlineLevel="1">
      <c r="A88" s="103" t="s">
        <v>122</v>
      </c>
      <c r="B88" s="81"/>
      <c r="C88" s="81"/>
      <c r="D88" s="98" t="s">
        <v>208</v>
      </c>
      <c r="E88" s="81"/>
      <c r="F88" s="104"/>
      <c r="G88" s="105"/>
      <c r="H88" s="106"/>
      <c r="I88" s="1"/>
    </row>
    <row r="89" spans="1:9" s="43" customFormat="1" ht="42.6" customHeight="1" outlineLevel="1">
      <c r="A89" s="28" t="s">
        <v>225</v>
      </c>
      <c r="B89" s="12">
        <v>92320</v>
      </c>
      <c r="C89" s="12" t="s">
        <v>13</v>
      </c>
      <c r="D89" s="119" t="s">
        <v>209</v>
      </c>
      <c r="E89" s="12" t="s">
        <v>63</v>
      </c>
      <c r="F89" s="27">
        <v>15</v>
      </c>
      <c r="G89" s="31">
        <v>27.41</v>
      </c>
      <c r="H89" s="15">
        <f>F89*G89</f>
        <v>411.15</v>
      </c>
      <c r="I89" s="1"/>
    </row>
    <row r="90" spans="1:9" s="43" customFormat="1" ht="67.900000000000006" customHeight="1" outlineLevel="1">
      <c r="A90" s="28" t="s">
        <v>226</v>
      </c>
      <c r="B90" s="12">
        <v>95248</v>
      </c>
      <c r="C90" s="12" t="s">
        <v>13</v>
      </c>
      <c r="D90" s="119" t="s">
        <v>211</v>
      </c>
      <c r="E90" s="12" t="s">
        <v>81</v>
      </c>
      <c r="F90" s="27">
        <v>1</v>
      </c>
      <c r="G90" s="31">
        <v>67.62</v>
      </c>
      <c r="H90" s="15">
        <f t="shared" ref="H90:H92" si="2">F90*G90</f>
        <v>67.62</v>
      </c>
      <c r="I90" s="1"/>
    </row>
    <row r="91" spans="1:9" s="43" customFormat="1" ht="20.100000000000001" customHeight="1" outlineLevel="1">
      <c r="A91" s="28" t="s">
        <v>227</v>
      </c>
      <c r="B91" s="12"/>
      <c r="C91" s="12" t="s">
        <v>214</v>
      </c>
      <c r="D91" s="99" t="s">
        <v>213</v>
      </c>
      <c r="E91" s="12" t="s">
        <v>81</v>
      </c>
      <c r="F91" s="27">
        <v>5</v>
      </c>
      <c r="G91" s="31">
        <v>153.15</v>
      </c>
      <c r="H91" s="15">
        <f t="shared" si="2"/>
        <v>765.75</v>
      </c>
      <c r="I91" s="1"/>
    </row>
    <row r="92" spans="1:9" s="43" customFormat="1" ht="31.9" customHeight="1" outlineLevel="1">
      <c r="A92" s="28" t="s">
        <v>228</v>
      </c>
      <c r="B92" s="12"/>
      <c r="C92" s="12" t="s">
        <v>214</v>
      </c>
      <c r="D92" s="99" t="s">
        <v>215</v>
      </c>
      <c r="E92" s="12" t="s">
        <v>81</v>
      </c>
      <c r="F92" s="27">
        <v>1</v>
      </c>
      <c r="G92" s="31">
        <v>131.65</v>
      </c>
      <c r="H92" s="15">
        <f t="shared" si="2"/>
        <v>131.65</v>
      </c>
      <c r="I92" s="1"/>
    </row>
    <row r="93" spans="1:9" s="43" customFormat="1" ht="20.100000000000001" customHeight="1" outlineLevel="1">
      <c r="A93" s="134" t="s">
        <v>16</v>
      </c>
      <c r="B93" s="135"/>
      <c r="C93" s="135"/>
      <c r="D93" s="135"/>
      <c r="E93" s="135"/>
      <c r="F93" s="135"/>
      <c r="G93" s="135"/>
      <c r="H93" s="17">
        <f>SUM(H79:H92)</f>
        <v>16661.501100000001</v>
      </c>
      <c r="I93" s="1"/>
    </row>
    <row r="94" spans="1:9" ht="20.100000000000001" customHeight="1">
      <c r="A94" s="7" t="s">
        <v>145</v>
      </c>
      <c r="B94" s="7"/>
      <c r="C94" s="7"/>
      <c r="D94" s="8" t="s">
        <v>146</v>
      </c>
      <c r="E94" s="8"/>
      <c r="F94" s="10"/>
      <c r="G94" s="10"/>
      <c r="H94" s="11"/>
    </row>
    <row r="95" spans="1:9" s="43" customFormat="1" ht="20.100000000000001" customHeight="1" outlineLevel="1">
      <c r="A95" s="32" t="s">
        <v>147</v>
      </c>
      <c r="B95" s="32"/>
      <c r="C95" s="32"/>
      <c r="D95" s="52" t="s">
        <v>148</v>
      </c>
      <c r="E95" s="48"/>
      <c r="F95" s="27"/>
      <c r="G95" s="53"/>
      <c r="H95" s="21"/>
      <c r="I95" s="1"/>
    </row>
    <row r="96" spans="1:9" s="43" customFormat="1" ht="51" outlineLevel="1">
      <c r="A96" s="29" t="s">
        <v>149</v>
      </c>
      <c r="B96" s="29">
        <v>84402</v>
      </c>
      <c r="C96" s="29" t="s">
        <v>13</v>
      </c>
      <c r="D96" s="24" t="s">
        <v>150</v>
      </c>
      <c r="E96" s="28" t="s">
        <v>81</v>
      </c>
      <c r="F96" s="27">
        <v>1</v>
      </c>
      <c r="G96" s="31">
        <v>61.59</v>
      </c>
      <c r="H96" s="54">
        <f>F96*G96</f>
        <v>61.59</v>
      </c>
      <c r="I96" s="1"/>
    </row>
    <row r="97" spans="1:12" s="43" customFormat="1" ht="20.100000000000001" customHeight="1" outlineLevel="1">
      <c r="A97" s="55" t="s">
        <v>151</v>
      </c>
      <c r="B97" s="56"/>
      <c r="C97" s="56"/>
      <c r="D97" s="57" t="s">
        <v>152</v>
      </c>
      <c r="E97" s="58"/>
      <c r="F97" s="59"/>
      <c r="G97" s="59"/>
      <c r="H97" s="60"/>
      <c r="I97" s="1"/>
    </row>
    <row r="98" spans="1:12" s="43" customFormat="1" ht="20.100000000000001" customHeight="1" outlineLevel="1">
      <c r="A98" s="29" t="s">
        <v>153</v>
      </c>
      <c r="B98" s="29" t="s">
        <v>154</v>
      </c>
      <c r="C98" s="29" t="s">
        <v>13</v>
      </c>
      <c r="D98" s="24" t="s">
        <v>155</v>
      </c>
      <c r="E98" s="28" t="s">
        <v>81</v>
      </c>
      <c r="F98" s="27">
        <v>6</v>
      </c>
      <c r="G98" s="31">
        <v>13.89</v>
      </c>
      <c r="H98" s="15">
        <f>F98*G98</f>
        <v>83.34</v>
      </c>
      <c r="I98" s="1"/>
    </row>
    <row r="99" spans="1:12" s="43" customFormat="1" ht="20.100000000000001" customHeight="1" outlineLevel="1">
      <c r="A99" s="29" t="s">
        <v>156</v>
      </c>
      <c r="B99" s="23">
        <v>91954</v>
      </c>
      <c r="C99" s="23" t="s">
        <v>13</v>
      </c>
      <c r="D99" s="24" t="s">
        <v>157</v>
      </c>
      <c r="E99" s="28" t="s">
        <v>81</v>
      </c>
      <c r="F99" s="27">
        <v>6</v>
      </c>
      <c r="G99" s="31">
        <v>19.47</v>
      </c>
      <c r="H99" s="15">
        <f>F99*G99</f>
        <v>116.82</v>
      </c>
      <c r="I99" s="1"/>
    </row>
    <row r="100" spans="1:12" s="43" customFormat="1" ht="20.100000000000001" customHeight="1" outlineLevel="1">
      <c r="A100" s="29" t="s">
        <v>158</v>
      </c>
      <c r="B100" s="29">
        <v>9041</v>
      </c>
      <c r="C100" s="29" t="s">
        <v>80</v>
      </c>
      <c r="D100" s="61" t="s">
        <v>159</v>
      </c>
      <c r="E100" s="28" t="s">
        <v>81</v>
      </c>
      <c r="F100" s="27">
        <v>1</v>
      </c>
      <c r="G100" s="31">
        <v>265.08999999999997</v>
      </c>
      <c r="H100" s="15">
        <f>F100*G100</f>
        <v>265.08999999999997</v>
      </c>
      <c r="I100" s="1"/>
    </row>
    <row r="101" spans="1:12" s="43" customFormat="1" ht="20.100000000000001" customHeight="1" outlineLevel="1">
      <c r="A101" s="55" t="s">
        <v>160</v>
      </c>
      <c r="B101" s="62"/>
      <c r="C101" s="62"/>
      <c r="D101" s="63" t="s">
        <v>161</v>
      </c>
      <c r="E101" s="28"/>
      <c r="F101" s="59"/>
      <c r="G101" s="59"/>
      <c r="H101" s="15"/>
      <c r="I101" s="1"/>
    </row>
    <row r="102" spans="1:12" s="43" customFormat="1" ht="25.5" outlineLevel="1">
      <c r="A102" s="29" t="s">
        <v>162</v>
      </c>
      <c r="B102" s="23">
        <v>91831</v>
      </c>
      <c r="C102" s="23" t="s">
        <v>13</v>
      </c>
      <c r="D102" s="24" t="s">
        <v>163</v>
      </c>
      <c r="E102" s="29" t="s">
        <v>63</v>
      </c>
      <c r="F102" s="27">
        <v>139.62</v>
      </c>
      <c r="G102" s="31">
        <v>5.91</v>
      </c>
      <c r="H102" s="15">
        <f>F102*G102</f>
        <v>825.15420000000006</v>
      </c>
      <c r="I102" s="1"/>
    </row>
    <row r="103" spans="1:12" s="43" customFormat="1" ht="20.100000000000001" customHeight="1" outlineLevel="1">
      <c r="A103" s="29" t="s">
        <v>229</v>
      </c>
      <c r="B103" s="23">
        <v>98111</v>
      </c>
      <c r="C103" s="23" t="s">
        <v>13</v>
      </c>
      <c r="D103" s="24" t="s">
        <v>165</v>
      </c>
      <c r="E103" s="29" t="s">
        <v>81</v>
      </c>
      <c r="F103" s="27">
        <v>1</v>
      </c>
      <c r="G103" s="31">
        <v>19.850000000000001</v>
      </c>
      <c r="H103" s="15">
        <f>F103*G103</f>
        <v>19.850000000000001</v>
      </c>
      <c r="I103" s="1"/>
    </row>
    <row r="104" spans="1:12" s="43" customFormat="1" ht="20.100000000000001" customHeight="1" outlineLevel="1">
      <c r="A104" s="29" t="s">
        <v>164</v>
      </c>
      <c r="B104" s="23">
        <v>83387</v>
      </c>
      <c r="C104" s="23" t="s">
        <v>13</v>
      </c>
      <c r="D104" s="24" t="s">
        <v>166</v>
      </c>
      <c r="E104" s="29" t="s">
        <v>81</v>
      </c>
      <c r="F104" s="27">
        <v>5</v>
      </c>
      <c r="G104" s="31">
        <v>6.59</v>
      </c>
      <c r="H104" s="15">
        <f>F104*G104</f>
        <v>32.950000000000003</v>
      </c>
      <c r="I104" s="1"/>
    </row>
    <row r="105" spans="1:12" s="43" customFormat="1" ht="20.100000000000001" customHeight="1" outlineLevel="1">
      <c r="A105" s="32" t="s">
        <v>167</v>
      </c>
      <c r="B105" s="18"/>
      <c r="C105" s="18"/>
      <c r="D105" s="37" t="s">
        <v>168</v>
      </c>
      <c r="E105" s="50"/>
      <c r="F105" s="27"/>
      <c r="G105" s="27"/>
      <c r="H105" s="15"/>
      <c r="I105" s="1"/>
    </row>
    <row r="106" spans="1:12" s="43" customFormat="1" ht="41.45" customHeight="1" outlineLevel="1">
      <c r="A106" s="29" t="s">
        <v>170</v>
      </c>
      <c r="B106" s="64">
        <v>91928</v>
      </c>
      <c r="C106" s="64" t="s">
        <v>13</v>
      </c>
      <c r="D106" s="124" t="s">
        <v>169</v>
      </c>
      <c r="E106" s="50" t="s">
        <v>63</v>
      </c>
      <c r="F106" s="27">
        <v>64</v>
      </c>
      <c r="G106" s="27">
        <v>3.94</v>
      </c>
      <c r="H106" s="15">
        <f>F106*G106</f>
        <v>252.16</v>
      </c>
      <c r="I106" s="1"/>
    </row>
    <row r="107" spans="1:12" s="43" customFormat="1" ht="39.950000000000003" customHeight="1" outlineLevel="1">
      <c r="A107" s="29" t="s">
        <v>230</v>
      </c>
      <c r="B107" s="29">
        <v>91927</v>
      </c>
      <c r="C107" s="29" t="s">
        <v>13</v>
      </c>
      <c r="D107" s="61" t="s">
        <v>298</v>
      </c>
      <c r="E107" s="29" t="s">
        <v>63</v>
      </c>
      <c r="F107" s="27">
        <v>322.86</v>
      </c>
      <c r="G107" s="31">
        <v>3.14</v>
      </c>
      <c r="H107" s="15">
        <f>F107*G107</f>
        <v>1013.7804000000001</v>
      </c>
      <c r="I107" s="1"/>
    </row>
    <row r="108" spans="1:12" s="72" customFormat="1" ht="20.100000000000001" customHeight="1" outlineLevel="1">
      <c r="A108" s="18" t="s">
        <v>171</v>
      </c>
      <c r="B108" s="18"/>
      <c r="C108" s="18"/>
      <c r="D108" s="37" t="s">
        <v>172</v>
      </c>
      <c r="E108" s="50"/>
      <c r="F108" s="27"/>
      <c r="G108" s="27"/>
      <c r="H108" s="21"/>
      <c r="I108" s="1"/>
      <c r="J108" s="70"/>
      <c r="K108" s="71"/>
      <c r="L108" s="71"/>
    </row>
    <row r="109" spans="1:12" s="43" customFormat="1" ht="20.100000000000001" customHeight="1" outlineLevel="1">
      <c r="A109" s="73" t="s">
        <v>173</v>
      </c>
      <c r="B109" s="56">
        <v>91994</v>
      </c>
      <c r="C109" s="56" t="s">
        <v>13</v>
      </c>
      <c r="D109" s="74" t="s">
        <v>174</v>
      </c>
      <c r="E109" s="56" t="s">
        <v>81</v>
      </c>
      <c r="F109" s="59">
        <v>14</v>
      </c>
      <c r="G109" s="95">
        <v>18.559999999999999</v>
      </c>
      <c r="H109" s="75">
        <f>F109*G109</f>
        <v>259.83999999999997</v>
      </c>
      <c r="I109" s="1"/>
    </row>
    <row r="110" spans="1:12" s="43" customFormat="1" ht="20.100000000000001" customHeight="1" outlineLevel="1">
      <c r="A110" s="73" t="s">
        <v>175</v>
      </c>
      <c r="B110" s="56">
        <v>91990</v>
      </c>
      <c r="C110" s="56" t="s">
        <v>13</v>
      </c>
      <c r="D110" s="74" t="s">
        <v>176</v>
      </c>
      <c r="E110" s="56" t="s">
        <v>81</v>
      </c>
      <c r="F110" s="59">
        <v>4</v>
      </c>
      <c r="G110" s="95">
        <v>26.03</v>
      </c>
      <c r="H110" s="75">
        <f>F110*G110</f>
        <v>104.12</v>
      </c>
      <c r="I110" s="1"/>
    </row>
    <row r="111" spans="1:12" s="43" customFormat="1" ht="20.100000000000001" customHeight="1" outlineLevel="1">
      <c r="A111" s="73" t="s">
        <v>231</v>
      </c>
      <c r="B111" s="23">
        <v>97592</v>
      </c>
      <c r="C111" s="23" t="s">
        <v>13</v>
      </c>
      <c r="D111" s="24" t="s">
        <v>177</v>
      </c>
      <c r="E111" s="23" t="s">
        <v>81</v>
      </c>
      <c r="F111" s="27">
        <v>15</v>
      </c>
      <c r="G111" s="31">
        <v>76.959999999999994</v>
      </c>
      <c r="H111" s="15">
        <f>F111*G111</f>
        <v>1154.3999999999999</v>
      </c>
      <c r="I111" s="1"/>
    </row>
    <row r="112" spans="1:12" s="43" customFormat="1" ht="20.100000000000001" customHeight="1" outlineLevel="1">
      <c r="A112" s="134" t="s">
        <v>16</v>
      </c>
      <c r="B112" s="135"/>
      <c r="C112" s="135"/>
      <c r="D112" s="135"/>
      <c r="E112" s="135"/>
      <c r="F112" s="135"/>
      <c r="G112" s="135"/>
      <c r="H112" s="17">
        <f>SUM(H96:H111)</f>
        <v>4189.0946000000004</v>
      </c>
      <c r="I112" s="1"/>
    </row>
    <row r="113" spans="1:10" ht="20.100000000000001" customHeight="1">
      <c r="A113" s="7">
        <v>13</v>
      </c>
      <c r="B113" s="7"/>
      <c r="C113" s="7"/>
      <c r="D113" s="8" t="s">
        <v>178</v>
      </c>
      <c r="E113" s="8"/>
      <c r="F113" s="10"/>
      <c r="G113" s="10"/>
      <c r="H113" s="11"/>
    </row>
    <row r="114" spans="1:10" ht="20.100000000000001" customHeight="1" outlineLevel="1">
      <c r="A114" s="23" t="s">
        <v>179</v>
      </c>
      <c r="B114" s="23">
        <v>9537</v>
      </c>
      <c r="C114" s="23" t="s">
        <v>13</v>
      </c>
      <c r="D114" s="76" t="s">
        <v>180</v>
      </c>
      <c r="E114" s="23" t="s">
        <v>33</v>
      </c>
      <c r="F114" s="27">
        <v>130</v>
      </c>
      <c r="G114" s="31">
        <v>2.3199999999999998</v>
      </c>
      <c r="H114" s="15">
        <f t="shared" ref="H114:H123" si="3">F114*G114</f>
        <v>301.59999999999997</v>
      </c>
    </row>
    <row r="115" spans="1:10" ht="25.5" outlineLevel="1">
      <c r="A115" s="23" t="s">
        <v>232</v>
      </c>
      <c r="B115" s="23">
        <v>72554</v>
      </c>
      <c r="C115" s="23" t="s">
        <v>13</v>
      </c>
      <c r="D115" s="76" t="s">
        <v>182</v>
      </c>
      <c r="E115" s="23" t="s">
        <v>81</v>
      </c>
      <c r="F115" s="27">
        <v>2</v>
      </c>
      <c r="G115" s="31">
        <v>551.5</v>
      </c>
      <c r="H115" s="15">
        <f t="shared" si="3"/>
        <v>1103</v>
      </c>
    </row>
    <row r="116" spans="1:10" ht="20.100000000000001" customHeight="1" outlineLevel="1">
      <c r="A116" s="23" t="s">
        <v>181</v>
      </c>
      <c r="B116" s="23">
        <v>3477</v>
      </c>
      <c r="C116" s="23" t="s">
        <v>80</v>
      </c>
      <c r="D116" s="76" t="s">
        <v>184</v>
      </c>
      <c r="E116" s="23" t="s">
        <v>81</v>
      </c>
      <c r="F116" s="27">
        <v>2</v>
      </c>
      <c r="G116" s="31">
        <v>67.12</v>
      </c>
      <c r="H116" s="15">
        <f t="shared" si="3"/>
        <v>134.24</v>
      </c>
    </row>
    <row r="117" spans="1:10" ht="25.5" outlineLevel="1">
      <c r="A117" s="23" t="s">
        <v>183</v>
      </c>
      <c r="B117" s="77" t="s">
        <v>186</v>
      </c>
      <c r="C117" s="23" t="s">
        <v>80</v>
      </c>
      <c r="D117" s="125" t="s">
        <v>187</v>
      </c>
      <c r="E117" s="78" t="s">
        <v>81</v>
      </c>
      <c r="F117" s="15">
        <v>2</v>
      </c>
      <c r="G117" s="108">
        <v>13.54</v>
      </c>
      <c r="H117" s="15">
        <f t="shared" si="3"/>
        <v>27.08</v>
      </c>
    </row>
    <row r="118" spans="1:10" ht="25.5" outlineLevel="1">
      <c r="A118" s="23" t="s">
        <v>185</v>
      </c>
      <c r="B118" s="23">
        <v>9186</v>
      </c>
      <c r="C118" s="23" t="s">
        <v>80</v>
      </c>
      <c r="D118" s="76" t="s">
        <v>189</v>
      </c>
      <c r="E118" s="29" t="s">
        <v>81</v>
      </c>
      <c r="F118" s="27">
        <v>2</v>
      </c>
      <c r="G118" s="31">
        <v>305.98</v>
      </c>
      <c r="H118" s="15">
        <f t="shared" si="3"/>
        <v>611.96</v>
      </c>
    </row>
    <row r="119" spans="1:10" ht="30" customHeight="1" outlineLevel="1">
      <c r="A119" s="23" t="s">
        <v>233</v>
      </c>
      <c r="B119" s="23">
        <v>11736</v>
      </c>
      <c r="C119" s="23" t="s">
        <v>80</v>
      </c>
      <c r="D119" s="24" t="s">
        <v>201</v>
      </c>
      <c r="E119" s="23" t="s">
        <v>33</v>
      </c>
      <c r="F119" s="27">
        <v>1</v>
      </c>
      <c r="G119" s="31">
        <v>300.24</v>
      </c>
      <c r="H119" s="15">
        <f>F119*G119</f>
        <v>300.24</v>
      </c>
    </row>
    <row r="120" spans="1:10" ht="38.25" outlineLevel="1">
      <c r="A120" s="23" t="s">
        <v>188</v>
      </c>
      <c r="B120" s="23">
        <v>4890</v>
      </c>
      <c r="C120" s="23" t="s">
        <v>80</v>
      </c>
      <c r="D120" s="76" t="s">
        <v>234</v>
      </c>
      <c r="E120" s="29"/>
      <c r="F120" s="27">
        <v>1</v>
      </c>
      <c r="G120" s="31">
        <v>216.49</v>
      </c>
      <c r="H120" s="15">
        <f t="shared" si="3"/>
        <v>216.49</v>
      </c>
    </row>
    <row r="121" spans="1:10" s="43" customFormat="1" ht="41.45" customHeight="1" outlineLevel="1">
      <c r="A121" s="23" t="s">
        <v>259</v>
      </c>
      <c r="B121" s="12">
        <v>4768</v>
      </c>
      <c r="C121" s="12" t="s">
        <v>80</v>
      </c>
      <c r="D121" s="119" t="s">
        <v>190</v>
      </c>
      <c r="E121" s="12" t="s">
        <v>81</v>
      </c>
      <c r="F121" s="27">
        <v>1</v>
      </c>
      <c r="G121" s="31">
        <v>403.01</v>
      </c>
      <c r="H121" s="15">
        <f t="shared" si="3"/>
        <v>403.01</v>
      </c>
      <c r="I121" s="1"/>
    </row>
    <row r="122" spans="1:10" outlineLevel="1">
      <c r="A122" s="23" t="s">
        <v>265</v>
      </c>
      <c r="B122" s="23">
        <v>2149</v>
      </c>
      <c r="C122" s="23" t="s">
        <v>13</v>
      </c>
      <c r="D122" s="76" t="s">
        <v>287</v>
      </c>
      <c r="E122" s="78" t="s">
        <v>33</v>
      </c>
      <c r="F122" s="27">
        <v>1.68</v>
      </c>
      <c r="G122" s="31">
        <v>27.24</v>
      </c>
      <c r="H122" s="15">
        <f t="shared" si="3"/>
        <v>45.763199999999998</v>
      </c>
    </row>
    <row r="123" spans="1:10" ht="51" outlineLevel="1">
      <c r="A123" s="23" t="s">
        <v>296</v>
      </c>
      <c r="B123" s="23">
        <v>12271</v>
      </c>
      <c r="C123" s="23" t="s">
        <v>80</v>
      </c>
      <c r="D123" s="76" t="s">
        <v>264</v>
      </c>
      <c r="E123" s="78" t="s">
        <v>81</v>
      </c>
      <c r="F123" s="27">
        <v>3</v>
      </c>
      <c r="G123" s="31">
        <v>796.85</v>
      </c>
      <c r="H123" s="15">
        <f t="shared" si="3"/>
        <v>2390.5500000000002</v>
      </c>
    </row>
    <row r="124" spans="1:10" ht="20.100000000000001" customHeight="1" outlineLevel="1">
      <c r="A124" s="134" t="s">
        <v>16</v>
      </c>
      <c r="B124" s="135"/>
      <c r="C124" s="135"/>
      <c r="D124" s="135"/>
      <c r="E124" s="135"/>
      <c r="F124" s="135"/>
      <c r="G124" s="135"/>
      <c r="H124" s="17">
        <f>SUM(H114:H123)</f>
        <v>5533.9331999999995</v>
      </c>
    </row>
    <row r="125" spans="1:10" ht="20.100000000000001" customHeight="1">
      <c r="A125" s="148" t="s">
        <v>191</v>
      </c>
      <c r="B125" s="148"/>
      <c r="C125" s="1"/>
      <c r="D125" s="80"/>
      <c r="E125" s="81"/>
      <c r="F125" s="148" t="s">
        <v>191</v>
      </c>
      <c r="G125" s="148"/>
      <c r="H125" s="82">
        <f>SUM(H6+H11+H23+H35+H42+H52+H60+H64+H71+H76+H93+H112+H124)</f>
        <v>112859.08005999999</v>
      </c>
      <c r="I125" s="83"/>
    </row>
    <row r="126" spans="1:10" ht="20.100000000000001" customHeight="1">
      <c r="A126" s="120" t="s">
        <v>266</v>
      </c>
      <c r="B126" s="121"/>
      <c r="C126" s="121"/>
      <c r="D126" s="149" t="s">
        <v>267</v>
      </c>
      <c r="E126" s="149"/>
      <c r="F126" s="149"/>
      <c r="G126" s="149"/>
      <c r="H126" s="122">
        <f>H125*1.2471</f>
        <v>140746.55874282599</v>
      </c>
      <c r="J126" s="123"/>
    </row>
    <row r="127" spans="1:10" ht="39" customHeight="1">
      <c r="A127" s="136" t="s">
        <v>268</v>
      </c>
      <c r="B127" s="137"/>
      <c r="C127" s="137"/>
      <c r="D127" s="137"/>
      <c r="E127" s="137"/>
      <c r="F127" s="137"/>
      <c r="G127" s="137"/>
      <c r="H127" s="138"/>
    </row>
    <row r="128" spans="1:10">
      <c r="A128" s="139" t="s">
        <v>192</v>
      </c>
      <c r="B128" s="140"/>
      <c r="C128" s="140"/>
      <c r="D128" s="140"/>
      <c r="E128" s="141"/>
      <c r="F128" s="84" t="s">
        <v>269</v>
      </c>
      <c r="G128" s="84"/>
      <c r="H128" s="84"/>
    </row>
    <row r="129" spans="1:8">
      <c r="A129" s="142"/>
      <c r="B129" s="143"/>
      <c r="C129" s="143"/>
      <c r="D129" s="143"/>
      <c r="E129" s="144"/>
      <c r="F129" s="85"/>
      <c r="G129" s="85"/>
      <c r="H129" s="85"/>
    </row>
    <row r="130" spans="1:8">
      <c r="A130" s="142"/>
      <c r="B130" s="143"/>
      <c r="C130" s="143"/>
      <c r="D130" s="143"/>
      <c r="E130" s="144"/>
      <c r="F130" s="85"/>
      <c r="G130" s="85"/>
      <c r="H130" s="85"/>
    </row>
    <row r="131" spans="1:8">
      <c r="A131" s="142"/>
      <c r="B131" s="143"/>
      <c r="C131" s="143"/>
      <c r="D131" s="143"/>
      <c r="E131" s="144"/>
      <c r="F131" s="85"/>
      <c r="G131" s="85"/>
      <c r="H131" s="85"/>
    </row>
    <row r="132" spans="1:8">
      <c r="A132" s="145"/>
      <c r="B132" s="146"/>
      <c r="C132" s="146"/>
      <c r="D132" s="146"/>
      <c r="E132" s="147"/>
      <c r="F132" s="85"/>
      <c r="G132" s="85"/>
      <c r="H132" s="85"/>
    </row>
    <row r="133" spans="1:8">
      <c r="A133" s="86"/>
      <c r="B133" s="86"/>
      <c r="C133" s="86"/>
      <c r="D133" s="85"/>
      <c r="E133" s="85"/>
      <c r="F133" s="85"/>
      <c r="G133" s="85"/>
      <c r="H133" s="85"/>
    </row>
    <row r="134" spans="1:8">
      <c r="A134" s="86"/>
      <c r="B134" s="86"/>
      <c r="C134" s="86"/>
      <c r="D134" s="85"/>
      <c r="E134" s="85"/>
      <c r="F134" s="85"/>
      <c r="G134" s="85"/>
      <c r="H134" s="85"/>
    </row>
    <row r="135" spans="1:8">
      <c r="A135" s="86"/>
      <c r="B135" s="86"/>
      <c r="C135" s="86"/>
      <c r="D135" s="85"/>
      <c r="E135" s="85"/>
      <c r="F135" s="85"/>
      <c r="G135" s="85"/>
      <c r="H135" s="85"/>
    </row>
    <row r="136" spans="1:8">
      <c r="A136" s="86"/>
      <c r="B136" s="86"/>
      <c r="C136" s="86"/>
      <c r="D136" s="85"/>
      <c r="E136" s="85"/>
      <c r="F136" s="85"/>
      <c r="G136" s="85"/>
      <c r="H136" s="87" t="s">
        <v>193</v>
      </c>
    </row>
    <row r="137" spans="1:8">
      <c r="A137" s="86"/>
      <c r="B137" s="86"/>
      <c r="C137" s="86"/>
      <c r="D137" s="85"/>
      <c r="E137" s="85"/>
      <c r="F137" s="85"/>
      <c r="G137" s="85"/>
      <c r="H137" s="85"/>
    </row>
    <row r="138" spans="1:8">
      <c r="A138" s="86"/>
      <c r="B138" s="86"/>
      <c r="C138" s="86"/>
      <c r="D138" s="85"/>
      <c r="E138" s="85"/>
      <c r="F138" s="85"/>
      <c r="G138" s="85"/>
      <c r="H138" s="85"/>
    </row>
  </sheetData>
  <mergeCells count="21">
    <mergeCell ref="A64:G64"/>
    <mergeCell ref="A71:G71"/>
    <mergeCell ref="A127:H127"/>
    <mergeCell ref="A128:E132"/>
    <mergeCell ref="A76:G76"/>
    <mergeCell ref="A93:G93"/>
    <mergeCell ref="A112:G112"/>
    <mergeCell ref="A124:G124"/>
    <mergeCell ref="A125:B125"/>
    <mergeCell ref="F125:G125"/>
    <mergeCell ref="D126:G126"/>
    <mergeCell ref="A23:G23"/>
    <mergeCell ref="A35:G35"/>
    <mergeCell ref="A42:G42"/>
    <mergeCell ref="A52:G52"/>
    <mergeCell ref="A60:G60"/>
    <mergeCell ref="A1:H1"/>
    <mergeCell ref="A2:D2"/>
    <mergeCell ref="F2:H2"/>
    <mergeCell ref="A6:G6"/>
    <mergeCell ref="A11:G11"/>
  </mergeCells>
  <conditionalFormatting sqref="F3:G3 F113:G113 G44 G46:G47">
    <cfRule type="cellIs" dxfId="11" priority="3" stopIfTrue="1" operator="equal">
      <formula>0</formula>
    </cfRule>
  </conditionalFormatting>
  <conditionalFormatting sqref="G49">
    <cfRule type="cellIs" dxfId="10" priority="2" stopIfTrue="1" operator="equal">
      <formula>0</formula>
    </cfRule>
  </conditionalFormatting>
  <conditionalFormatting sqref="G48">
    <cfRule type="cellIs" dxfId="9"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opLeftCell="A88" zoomScaleNormal="100" workbookViewId="0">
      <selection activeCell="A70" activeCellId="1" sqref="A69:XFD69 A70:XFD70"/>
    </sheetView>
  </sheetViews>
  <sheetFormatPr defaultColWidth="9.140625" defaultRowHeight="12.75" outlineLevelRow="1"/>
  <cols>
    <col min="1" max="1" width="9.85546875" style="88" customWidth="1"/>
    <col min="2" max="2" width="12.140625" style="88" customWidth="1"/>
    <col min="3" max="3" width="9" style="88" customWidth="1"/>
    <col min="4" max="4" width="46.140625" style="89" customWidth="1"/>
    <col min="5" max="5" width="6.42578125" style="90" customWidth="1"/>
    <col min="6" max="6" width="8.7109375" style="91" customWidth="1"/>
    <col min="7" max="7" width="12.28515625" style="83" customWidth="1"/>
    <col min="8" max="8" width="16.28515625" style="1" customWidth="1"/>
    <col min="9" max="9" width="6.7109375" style="1" customWidth="1"/>
    <col min="10" max="10" width="19.7109375" style="1" customWidth="1"/>
    <col min="11" max="16384" width="9.140625" style="1"/>
  </cols>
  <sheetData>
    <row r="1" spans="1:9" ht="20.100000000000001" customHeight="1" thickBot="1">
      <c r="A1" s="133" t="s">
        <v>194</v>
      </c>
      <c r="B1" s="133"/>
      <c r="C1" s="133"/>
      <c r="D1" s="133"/>
      <c r="E1" s="133"/>
      <c r="F1" s="133"/>
      <c r="G1" s="133"/>
      <c r="H1" s="133"/>
    </row>
    <row r="2" spans="1:9" ht="20.100000000000001" customHeight="1" thickBot="1">
      <c r="A2" s="133" t="s">
        <v>222</v>
      </c>
      <c r="B2" s="133"/>
      <c r="C2" s="133"/>
      <c r="D2" s="133"/>
      <c r="E2" s="2"/>
      <c r="F2" s="133" t="s">
        <v>223</v>
      </c>
      <c r="G2" s="133"/>
      <c r="H2" s="133"/>
    </row>
    <row r="3" spans="1:9" ht="26.25" thickBot="1">
      <c r="A3" s="3" t="s">
        <v>1</v>
      </c>
      <c r="B3" s="3" t="s">
        <v>2</v>
      </c>
      <c r="C3" s="3" t="s">
        <v>3</v>
      </c>
      <c r="D3" s="3" t="s">
        <v>4</v>
      </c>
      <c r="E3" s="3" t="s">
        <v>5</v>
      </c>
      <c r="F3" s="4" t="s">
        <v>6</v>
      </c>
      <c r="G3" s="5" t="s">
        <v>7</v>
      </c>
      <c r="H3" s="6" t="s">
        <v>8</v>
      </c>
    </row>
    <row r="4" spans="1:9" ht="20.100000000000001" customHeight="1">
      <c r="A4" s="7" t="s">
        <v>9</v>
      </c>
      <c r="B4" s="7"/>
      <c r="C4" s="7"/>
      <c r="D4" s="8" t="s">
        <v>10</v>
      </c>
      <c r="E4" s="8"/>
      <c r="F4" s="9"/>
      <c r="G4" s="10"/>
      <c r="H4" s="11"/>
    </row>
    <row r="5" spans="1:9" ht="20.100000000000001" customHeight="1" outlineLevel="1">
      <c r="A5" s="12" t="s">
        <v>219</v>
      </c>
      <c r="B5" s="12" t="s">
        <v>12</v>
      </c>
      <c r="C5" s="13" t="s">
        <v>13</v>
      </c>
      <c r="D5" s="14" t="s">
        <v>14</v>
      </c>
      <c r="E5" s="12" t="s">
        <v>15</v>
      </c>
      <c r="F5" s="27">
        <v>72.7</v>
      </c>
      <c r="G5" s="31">
        <v>4.6500000000000004</v>
      </c>
      <c r="H5" s="15">
        <f>F5*G5</f>
        <v>338.05500000000006</v>
      </c>
      <c r="I5" s="16"/>
    </row>
    <row r="6" spans="1:9" ht="20.100000000000001" customHeight="1" outlineLevel="1">
      <c r="A6" s="150" t="s">
        <v>16</v>
      </c>
      <c r="B6" s="151"/>
      <c r="C6" s="151"/>
      <c r="D6" s="151"/>
      <c r="E6" s="151"/>
      <c r="F6" s="151"/>
      <c r="G6" s="152"/>
      <c r="H6" s="17">
        <f>SUM(H5:H5)</f>
        <v>338.05500000000006</v>
      </c>
    </row>
    <row r="7" spans="1:9" ht="20.100000000000001" customHeight="1">
      <c r="A7" s="7" t="s">
        <v>17</v>
      </c>
      <c r="B7" s="7"/>
      <c r="C7" s="7"/>
      <c r="D7" s="8" t="s">
        <v>18</v>
      </c>
      <c r="E7" s="8"/>
      <c r="F7" s="9"/>
      <c r="G7" s="10"/>
      <c r="H7" s="11"/>
    </row>
    <row r="8" spans="1:9" ht="20.100000000000001" customHeight="1">
      <c r="A8" s="18" t="s">
        <v>19</v>
      </c>
      <c r="B8" s="19"/>
      <c r="C8" s="19"/>
      <c r="D8" s="20" t="s">
        <v>20</v>
      </c>
      <c r="E8" s="20"/>
      <c r="F8" s="21"/>
      <c r="G8" s="22"/>
      <c r="H8" s="22"/>
    </row>
    <row r="9" spans="1:9" ht="25.5" outlineLevel="1">
      <c r="A9" s="23" t="s">
        <v>21</v>
      </c>
      <c r="B9" s="23" t="s">
        <v>22</v>
      </c>
      <c r="C9" s="23" t="s">
        <v>13</v>
      </c>
      <c r="D9" s="24" t="s">
        <v>23</v>
      </c>
      <c r="E9" s="23" t="s">
        <v>24</v>
      </c>
      <c r="F9" s="27">
        <v>5.5</v>
      </c>
      <c r="G9" s="31">
        <v>26.37</v>
      </c>
      <c r="H9" s="15">
        <f>F9*G9</f>
        <v>145.035</v>
      </c>
    </row>
    <row r="10" spans="1:9" ht="20.100000000000001" customHeight="1" outlineLevel="1">
      <c r="A10" s="23" t="s">
        <v>25</v>
      </c>
      <c r="B10" s="23">
        <v>72898</v>
      </c>
      <c r="C10" s="23" t="s">
        <v>13</v>
      </c>
      <c r="D10" s="24" t="s">
        <v>26</v>
      </c>
      <c r="E10" s="23" t="s">
        <v>24</v>
      </c>
      <c r="F10" s="27">
        <v>5.5</v>
      </c>
      <c r="G10" s="31">
        <v>3.86</v>
      </c>
      <c r="H10" s="15">
        <f>F10*G10</f>
        <v>21.23</v>
      </c>
    </row>
    <row r="11" spans="1:9" ht="20.100000000000001" customHeight="1" outlineLevel="1">
      <c r="A11" s="134" t="s">
        <v>16</v>
      </c>
      <c r="B11" s="135"/>
      <c r="C11" s="135"/>
      <c r="D11" s="135"/>
      <c r="E11" s="135"/>
      <c r="F11" s="135"/>
      <c r="G11" s="135"/>
      <c r="H11" s="17">
        <f>SUM(H9:H10)</f>
        <v>166.26499999999999</v>
      </c>
    </row>
    <row r="12" spans="1:9" ht="20.100000000000001" customHeight="1">
      <c r="A12" s="7" t="s">
        <v>27</v>
      </c>
      <c r="B12" s="7"/>
      <c r="C12" s="7"/>
      <c r="D12" s="8" t="s">
        <v>28</v>
      </c>
      <c r="E12" s="8"/>
      <c r="F12" s="9"/>
      <c r="G12" s="10"/>
      <c r="H12" s="11"/>
    </row>
    <row r="13" spans="1:9" ht="20.100000000000001" customHeight="1" outlineLevel="1">
      <c r="A13" s="19" t="s">
        <v>29</v>
      </c>
      <c r="B13" s="25"/>
      <c r="C13" s="25"/>
      <c r="D13" s="20" t="s">
        <v>30</v>
      </c>
      <c r="E13" s="26"/>
      <c r="F13" s="27"/>
      <c r="G13" s="21"/>
      <c r="H13" s="21"/>
    </row>
    <row r="14" spans="1:9" outlineLevel="1">
      <c r="A14" s="12" t="s">
        <v>31</v>
      </c>
      <c r="B14" s="28">
        <v>90996</v>
      </c>
      <c r="C14" s="29" t="s">
        <v>13</v>
      </c>
      <c r="D14" s="30" t="s">
        <v>32</v>
      </c>
      <c r="E14" s="12" t="s">
        <v>33</v>
      </c>
      <c r="F14" s="27">
        <v>10</v>
      </c>
      <c r="G14" s="31">
        <v>12.54</v>
      </c>
      <c r="H14" s="15">
        <f>F14*G14</f>
        <v>125.39999999999999</v>
      </c>
    </row>
    <row r="15" spans="1:9" ht="30" customHeight="1" outlineLevel="1">
      <c r="A15" s="12" t="s">
        <v>34</v>
      </c>
      <c r="B15" s="28">
        <v>96546</v>
      </c>
      <c r="C15" s="29" t="s">
        <v>13</v>
      </c>
      <c r="D15" s="24" t="s">
        <v>35</v>
      </c>
      <c r="E15" s="12" t="s">
        <v>36</v>
      </c>
      <c r="F15" s="27">
        <v>38</v>
      </c>
      <c r="G15" s="31">
        <v>8.25</v>
      </c>
      <c r="H15" s="15">
        <f>F15*G15</f>
        <v>313.5</v>
      </c>
    </row>
    <row r="16" spans="1:9" ht="30" customHeight="1" outlineLevel="1">
      <c r="A16" s="12" t="s">
        <v>37</v>
      </c>
      <c r="B16" s="28">
        <v>96543</v>
      </c>
      <c r="C16" s="29" t="s">
        <v>13</v>
      </c>
      <c r="D16" s="24" t="s">
        <v>38</v>
      </c>
      <c r="E16" s="12" t="s">
        <v>36</v>
      </c>
      <c r="F16" s="97">
        <v>28</v>
      </c>
      <c r="G16" s="96">
        <v>12.68</v>
      </c>
      <c r="H16" s="15">
        <f>F16*G16</f>
        <v>355.03999999999996</v>
      </c>
    </row>
    <row r="17" spans="1:8" ht="31.15" customHeight="1" outlineLevel="1">
      <c r="A17" s="12" t="s">
        <v>39</v>
      </c>
      <c r="B17" s="28">
        <v>94965</v>
      </c>
      <c r="C17" s="29" t="s">
        <v>13</v>
      </c>
      <c r="D17" s="24" t="s">
        <v>40</v>
      </c>
      <c r="E17" s="12" t="s">
        <v>24</v>
      </c>
      <c r="F17" s="27">
        <v>2.5</v>
      </c>
      <c r="G17" s="31">
        <v>350.02</v>
      </c>
      <c r="H17" s="15">
        <f>F17*G17</f>
        <v>875.05</v>
      </c>
    </row>
    <row r="18" spans="1:8" ht="20.100000000000001" customHeight="1" outlineLevel="1">
      <c r="A18" s="19" t="s">
        <v>41</v>
      </c>
      <c r="B18" s="25"/>
      <c r="C18" s="25"/>
      <c r="D18" s="20" t="s">
        <v>42</v>
      </c>
      <c r="E18" s="26"/>
      <c r="F18" s="27"/>
      <c r="G18" s="27"/>
      <c r="H18" s="21"/>
    </row>
    <row r="19" spans="1:8" ht="51" outlineLevel="1">
      <c r="A19" s="12" t="s">
        <v>43</v>
      </c>
      <c r="B19" s="28">
        <v>90996</v>
      </c>
      <c r="C19" s="29" t="s">
        <v>13</v>
      </c>
      <c r="D19" s="124" t="s">
        <v>32</v>
      </c>
      <c r="E19" s="12" t="s">
        <v>33</v>
      </c>
      <c r="F19" s="27">
        <v>20</v>
      </c>
      <c r="G19" s="31">
        <v>12.54</v>
      </c>
      <c r="H19" s="15">
        <f>F19*G19</f>
        <v>250.79999999999998</v>
      </c>
    </row>
    <row r="20" spans="1:8" ht="26.45" customHeight="1" outlineLevel="1">
      <c r="A20" s="12" t="s">
        <v>44</v>
      </c>
      <c r="B20" s="28">
        <v>96546</v>
      </c>
      <c r="C20" s="29" t="s">
        <v>13</v>
      </c>
      <c r="D20" s="24" t="s">
        <v>35</v>
      </c>
      <c r="E20" s="12" t="s">
        <v>36</v>
      </c>
      <c r="F20" s="27">
        <v>82</v>
      </c>
      <c r="G20" s="31">
        <v>8.25</v>
      </c>
      <c r="H20" s="15">
        <f>F20*G20</f>
        <v>676.5</v>
      </c>
    </row>
    <row r="21" spans="1:8" ht="30" customHeight="1" outlineLevel="1">
      <c r="A21" s="12" t="s">
        <v>46</v>
      </c>
      <c r="B21" s="28">
        <v>96543</v>
      </c>
      <c r="C21" s="29" t="s">
        <v>13</v>
      </c>
      <c r="D21" s="24" t="s">
        <v>45</v>
      </c>
      <c r="E21" s="12" t="s">
        <v>36</v>
      </c>
      <c r="F21" s="97">
        <v>60</v>
      </c>
      <c r="G21" s="96">
        <v>12.68</v>
      </c>
      <c r="H21" s="15">
        <f>F21*G21</f>
        <v>760.8</v>
      </c>
    </row>
    <row r="22" spans="1:8" ht="25.5" outlineLevel="1">
      <c r="A22" s="12" t="s">
        <v>220</v>
      </c>
      <c r="B22" s="28">
        <v>94965</v>
      </c>
      <c r="C22" s="29" t="s">
        <v>13</v>
      </c>
      <c r="D22" s="24" t="s">
        <v>40</v>
      </c>
      <c r="E22" s="12" t="s">
        <v>24</v>
      </c>
      <c r="F22" s="27">
        <v>3.1</v>
      </c>
      <c r="G22" s="31">
        <v>350.02</v>
      </c>
      <c r="H22" s="15">
        <f>F22*G22</f>
        <v>1085.0619999999999</v>
      </c>
    </row>
    <row r="23" spans="1:8" ht="20.100000000000001" customHeight="1" outlineLevel="1" collapsed="1">
      <c r="A23" s="134" t="s">
        <v>16</v>
      </c>
      <c r="B23" s="135"/>
      <c r="C23" s="135"/>
      <c r="D23" s="135"/>
      <c r="E23" s="135"/>
      <c r="F23" s="135"/>
      <c r="G23" s="135"/>
      <c r="H23" s="17">
        <f>SUM(H14:H22)</f>
        <v>4442.152</v>
      </c>
    </row>
    <row r="24" spans="1:8" ht="20.100000000000001" customHeight="1">
      <c r="A24" s="7" t="s">
        <v>47</v>
      </c>
      <c r="B24" s="7">
        <v>0</v>
      </c>
      <c r="C24" s="7"/>
      <c r="D24" s="8" t="s">
        <v>48</v>
      </c>
      <c r="E24" s="8"/>
      <c r="F24" s="10"/>
      <c r="G24" s="10"/>
      <c r="H24" s="11"/>
    </row>
    <row r="25" spans="1:8" ht="20.100000000000001" customHeight="1" outlineLevel="1">
      <c r="A25" s="19" t="s">
        <v>49</v>
      </c>
      <c r="B25" s="19"/>
      <c r="C25" s="19"/>
      <c r="D25" s="20" t="s">
        <v>50</v>
      </c>
      <c r="E25" s="26"/>
      <c r="F25" s="27"/>
      <c r="G25" s="21"/>
      <c r="H25" s="21"/>
    </row>
    <row r="26" spans="1:8" ht="41.45" customHeight="1" outlineLevel="1">
      <c r="A26" s="12" t="s">
        <v>51</v>
      </c>
      <c r="B26" s="28">
        <v>90996</v>
      </c>
      <c r="C26" s="23" t="s">
        <v>13</v>
      </c>
      <c r="D26" s="124" t="s">
        <v>32</v>
      </c>
      <c r="E26" s="12" t="s">
        <v>33</v>
      </c>
      <c r="F26" s="27">
        <v>34</v>
      </c>
      <c r="G26" s="31">
        <v>12.54</v>
      </c>
      <c r="H26" s="15">
        <f>F26*G26</f>
        <v>426.35999999999996</v>
      </c>
    </row>
    <row r="27" spans="1:8" ht="30" customHeight="1" outlineLevel="1">
      <c r="A27" s="12" t="s">
        <v>52</v>
      </c>
      <c r="B27" s="28">
        <v>96546</v>
      </c>
      <c r="C27" s="23" t="s">
        <v>13</v>
      </c>
      <c r="D27" s="24" t="s">
        <v>35</v>
      </c>
      <c r="E27" s="12" t="s">
        <v>36</v>
      </c>
      <c r="F27" s="27">
        <v>107</v>
      </c>
      <c r="G27" s="31">
        <v>8.25</v>
      </c>
      <c r="H27" s="15">
        <f>F27*G27</f>
        <v>882.75</v>
      </c>
    </row>
    <row r="28" spans="1:8" ht="30.75" customHeight="1" outlineLevel="1">
      <c r="A28" s="12" t="s">
        <v>221</v>
      </c>
      <c r="B28" s="28">
        <v>94965</v>
      </c>
      <c r="C28" s="23" t="s">
        <v>13</v>
      </c>
      <c r="D28" s="24" t="s">
        <v>53</v>
      </c>
      <c r="E28" s="12" t="s">
        <v>24</v>
      </c>
      <c r="F28" s="27">
        <v>1.5</v>
      </c>
      <c r="G28" s="31">
        <v>350.02</v>
      </c>
      <c r="H28" s="15">
        <f>F28*G28</f>
        <v>525.03</v>
      </c>
    </row>
    <row r="29" spans="1:8" ht="20.100000000000001" customHeight="1" outlineLevel="1">
      <c r="A29" s="19" t="s">
        <v>54</v>
      </c>
      <c r="B29" s="25"/>
      <c r="C29" s="19"/>
      <c r="D29" s="20" t="s">
        <v>55</v>
      </c>
      <c r="E29" s="26"/>
      <c r="F29" s="27"/>
      <c r="G29" s="31"/>
      <c r="H29" s="21"/>
    </row>
    <row r="30" spans="1:8" ht="57" customHeight="1" outlineLevel="1">
      <c r="A30" s="12" t="s">
        <v>56</v>
      </c>
      <c r="B30" s="28">
        <v>90996</v>
      </c>
      <c r="C30" s="23" t="s">
        <v>13</v>
      </c>
      <c r="D30" s="124" t="s">
        <v>32</v>
      </c>
      <c r="E30" s="12" t="s">
        <v>33</v>
      </c>
      <c r="F30" s="27">
        <v>20</v>
      </c>
      <c r="G30" s="31">
        <v>12.54</v>
      </c>
      <c r="H30" s="15">
        <f>F30*G30</f>
        <v>250.79999999999998</v>
      </c>
    </row>
    <row r="31" spans="1:8" ht="37.15" customHeight="1" outlineLevel="1">
      <c r="A31" s="12" t="s">
        <v>57</v>
      </c>
      <c r="B31" s="28">
        <v>96546</v>
      </c>
      <c r="C31" s="23" t="s">
        <v>13</v>
      </c>
      <c r="D31" s="24" t="s">
        <v>35</v>
      </c>
      <c r="E31" s="12" t="s">
        <v>36</v>
      </c>
      <c r="F31" s="27">
        <v>82</v>
      </c>
      <c r="G31" s="31">
        <v>8.25</v>
      </c>
      <c r="H31" s="15">
        <f>F31*G31</f>
        <v>676.5</v>
      </c>
    </row>
    <row r="32" spans="1:8" ht="30" customHeight="1" outlineLevel="1">
      <c r="A32" s="12" t="s">
        <v>58</v>
      </c>
      <c r="B32" s="28">
        <v>94965</v>
      </c>
      <c r="C32" s="23" t="s">
        <v>13</v>
      </c>
      <c r="D32" s="24" t="s">
        <v>53</v>
      </c>
      <c r="E32" s="12" t="s">
        <v>24</v>
      </c>
      <c r="F32" s="27">
        <v>3.1</v>
      </c>
      <c r="G32" s="31">
        <v>350.02</v>
      </c>
      <c r="H32" s="15">
        <f>F32*G32</f>
        <v>1085.0619999999999</v>
      </c>
    </row>
    <row r="33" spans="1:9" ht="20.100000000000001" customHeight="1" outlineLevel="1">
      <c r="A33" s="19" t="s">
        <v>59</v>
      </c>
      <c r="B33" s="25"/>
      <c r="C33" s="19"/>
      <c r="D33" s="107" t="s">
        <v>60</v>
      </c>
      <c r="E33" s="26"/>
      <c r="F33" s="27"/>
      <c r="G33" s="27"/>
      <c r="H33" s="21"/>
    </row>
    <row r="34" spans="1:9" ht="27.6" customHeight="1" outlineLevel="1">
      <c r="A34" s="12" t="s">
        <v>61</v>
      </c>
      <c r="B34" s="28">
        <v>93182</v>
      </c>
      <c r="C34" s="51" t="s">
        <v>13</v>
      </c>
      <c r="D34" s="119" t="s">
        <v>62</v>
      </c>
      <c r="E34" s="12" t="s">
        <v>63</v>
      </c>
      <c r="F34" s="27">
        <v>17.202300000000001</v>
      </c>
      <c r="G34" s="31">
        <v>28.15</v>
      </c>
      <c r="H34" s="15">
        <f>F34*G34</f>
        <v>484.24474500000002</v>
      </c>
    </row>
    <row r="35" spans="1:9" ht="45.6" customHeight="1" outlineLevel="1">
      <c r="A35" s="12" t="s">
        <v>196</v>
      </c>
      <c r="B35" s="92">
        <v>12213</v>
      </c>
      <c r="C35" s="34" t="s">
        <v>80</v>
      </c>
      <c r="D35" s="119" t="s">
        <v>195</v>
      </c>
      <c r="E35" s="12" t="s">
        <v>81</v>
      </c>
      <c r="F35" s="41">
        <v>1</v>
      </c>
      <c r="G35" s="42">
        <v>246.3</v>
      </c>
      <c r="H35" s="15">
        <f>F35*G35</f>
        <v>246.3</v>
      </c>
    </row>
    <row r="36" spans="1:9" ht="20.100000000000001" customHeight="1" outlineLevel="1">
      <c r="A36" s="134" t="s">
        <v>16</v>
      </c>
      <c r="B36" s="135"/>
      <c r="C36" s="135"/>
      <c r="D36" s="153"/>
      <c r="E36" s="135"/>
      <c r="F36" s="135"/>
      <c r="G36" s="135"/>
      <c r="H36" s="17">
        <f>SUM(H26:H35)</f>
        <v>4577.0467450000006</v>
      </c>
    </row>
    <row r="37" spans="1:9" ht="20.100000000000001" customHeight="1">
      <c r="A37" s="7" t="s">
        <v>64</v>
      </c>
      <c r="B37" s="7"/>
      <c r="C37" s="7"/>
      <c r="D37" s="8" t="s">
        <v>65</v>
      </c>
      <c r="E37" s="8"/>
      <c r="F37" s="10"/>
      <c r="G37" s="10"/>
      <c r="H37" s="11"/>
    </row>
    <row r="38" spans="1:9" ht="20.100000000000001" customHeight="1" outlineLevel="1">
      <c r="A38" s="18" t="s">
        <v>66</v>
      </c>
      <c r="B38" s="32"/>
      <c r="C38" s="18"/>
      <c r="D38" s="33" t="s">
        <v>67</v>
      </c>
      <c r="E38" s="23"/>
      <c r="F38" s="27"/>
      <c r="G38" s="27"/>
      <c r="H38" s="21"/>
    </row>
    <row r="39" spans="1:9" ht="69" customHeight="1" outlineLevel="1">
      <c r="A39" s="23" t="s">
        <v>68</v>
      </c>
      <c r="B39" s="29">
        <v>87490</v>
      </c>
      <c r="C39" s="23" t="s">
        <v>13</v>
      </c>
      <c r="D39" s="126" t="s">
        <v>274</v>
      </c>
      <c r="E39" s="23" t="s">
        <v>33</v>
      </c>
      <c r="F39" s="27">
        <v>129.47999999999999</v>
      </c>
      <c r="G39" s="31">
        <v>38.72</v>
      </c>
      <c r="H39" s="15">
        <f>F39*G39</f>
        <v>5013.4655999999995</v>
      </c>
    </row>
    <row r="40" spans="1:9" ht="29.45" customHeight="1" outlineLevel="1">
      <c r="A40" s="23" t="s">
        <v>69</v>
      </c>
      <c r="B40" s="29">
        <v>97622</v>
      </c>
      <c r="C40" s="23" t="s">
        <v>13</v>
      </c>
      <c r="D40" s="119" t="s">
        <v>70</v>
      </c>
      <c r="E40" s="23" t="s">
        <v>33</v>
      </c>
      <c r="F40" s="27">
        <v>4.17</v>
      </c>
      <c r="G40" s="31">
        <v>40.46</v>
      </c>
      <c r="H40" s="15">
        <f>F40*G40</f>
        <v>168.7182</v>
      </c>
    </row>
    <row r="41" spans="1:9" ht="30" customHeight="1" outlineLevel="1">
      <c r="A41" s="23" t="s">
        <v>71</v>
      </c>
      <c r="B41" s="29">
        <v>79482</v>
      </c>
      <c r="C41" s="23" t="s">
        <v>13</v>
      </c>
      <c r="D41" s="24" t="s">
        <v>72</v>
      </c>
      <c r="E41" s="12" t="s">
        <v>24</v>
      </c>
      <c r="F41" s="27">
        <v>35.51</v>
      </c>
      <c r="G41" s="31">
        <v>71.430000000000007</v>
      </c>
      <c r="H41" s="15">
        <f>F41*G41</f>
        <v>2536.4793</v>
      </c>
    </row>
    <row r="42" spans="1:9" ht="58.9" customHeight="1" outlineLevel="1">
      <c r="A42" s="23" t="s">
        <v>73</v>
      </c>
      <c r="B42" s="29">
        <v>96369</v>
      </c>
      <c r="C42" s="23" t="s">
        <v>13</v>
      </c>
      <c r="D42" s="119" t="s">
        <v>74</v>
      </c>
      <c r="E42" s="12" t="s">
        <v>33</v>
      </c>
      <c r="F42" s="27">
        <v>14.1</v>
      </c>
      <c r="G42" s="31">
        <v>156.09</v>
      </c>
      <c r="H42" s="15">
        <f>F42*G42</f>
        <v>2200.8690000000001</v>
      </c>
    </row>
    <row r="43" spans="1:9" ht="20.100000000000001" customHeight="1" outlineLevel="1">
      <c r="A43" s="134" t="s">
        <v>16</v>
      </c>
      <c r="B43" s="135"/>
      <c r="C43" s="135"/>
      <c r="D43" s="135"/>
      <c r="E43" s="135"/>
      <c r="F43" s="135"/>
      <c r="G43" s="135"/>
      <c r="H43" s="17">
        <f>SUM(H39:H42)</f>
        <v>9919.5321000000004</v>
      </c>
    </row>
    <row r="44" spans="1:9" ht="20.100000000000001" customHeight="1">
      <c r="A44" s="35" t="s">
        <v>75</v>
      </c>
      <c r="B44" s="36"/>
      <c r="C44" s="36"/>
      <c r="D44" s="8" t="s">
        <v>76</v>
      </c>
      <c r="E44" s="8"/>
      <c r="F44" s="10"/>
      <c r="G44" s="10"/>
      <c r="H44" s="11"/>
    </row>
    <row r="45" spans="1:9" ht="20.100000000000001" customHeight="1" outlineLevel="1">
      <c r="A45" s="19" t="s">
        <v>77</v>
      </c>
      <c r="B45" s="19"/>
      <c r="C45" s="19"/>
      <c r="D45" s="37" t="s">
        <v>279</v>
      </c>
      <c r="E45" s="37"/>
      <c r="F45" s="27"/>
      <c r="G45" s="38"/>
      <c r="H45" s="38"/>
    </row>
    <row r="46" spans="1:9" ht="52.9" customHeight="1" outlineLevel="1">
      <c r="A46" s="12" t="s">
        <v>79</v>
      </c>
      <c r="B46" s="12">
        <v>68050</v>
      </c>
      <c r="C46" s="23" t="s">
        <v>13</v>
      </c>
      <c r="D46" s="119" t="s">
        <v>83</v>
      </c>
      <c r="E46" s="23" t="s">
        <v>33</v>
      </c>
      <c r="F46" s="27">
        <v>2.5</v>
      </c>
      <c r="G46" s="39">
        <v>317.27</v>
      </c>
      <c r="H46" s="39">
        <f>F46*G46</f>
        <v>793.17499999999995</v>
      </c>
    </row>
    <row r="47" spans="1:9" ht="31.15" customHeight="1" outlineLevel="1">
      <c r="A47" s="12" t="s">
        <v>79</v>
      </c>
      <c r="B47" s="12">
        <v>11556</v>
      </c>
      <c r="C47" s="23" t="s">
        <v>80</v>
      </c>
      <c r="D47" s="99" t="s">
        <v>281</v>
      </c>
      <c r="E47" s="23" t="s">
        <v>33</v>
      </c>
      <c r="F47" s="27">
        <v>8.4</v>
      </c>
      <c r="G47" s="39">
        <v>355</v>
      </c>
      <c r="H47" s="39">
        <f>F47*G47</f>
        <v>2982</v>
      </c>
    </row>
    <row r="48" spans="1:9" s="40" customFormat="1" ht="20.100000000000001" customHeight="1" outlineLevel="1">
      <c r="A48" s="19" t="s">
        <v>85</v>
      </c>
      <c r="B48" s="19"/>
      <c r="C48" s="19"/>
      <c r="D48" s="37" t="s">
        <v>277</v>
      </c>
      <c r="E48" s="37"/>
      <c r="F48" s="27"/>
      <c r="G48" s="27"/>
      <c r="H48" s="21"/>
      <c r="I48" s="1"/>
    </row>
    <row r="49" spans="1:9" s="40" customFormat="1" outlineLevel="1">
      <c r="A49" s="23" t="s">
        <v>86</v>
      </c>
      <c r="B49" s="23">
        <v>150331</v>
      </c>
      <c r="C49" s="23" t="s">
        <v>282</v>
      </c>
      <c r="D49" s="100" t="s">
        <v>278</v>
      </c>
      <c r="E49" s="23" t="s">
        <v>33</v>
      </c>
      <c r="F49" s="27">
        <v>11.1</v>
      </c>
      <c r="G49" s="31">
        <v>279.61</v>
      </c>
      <c r="H49" s="15">
        <f>F49*G49</f>
        <v>3103.6710000000003</v>
      </c>
      <c r="I49" s="1"/>
    </row>
    <row r="50" spans="1:9" ht="20.100000000000001" customHeight="1" outlineLevel="1">
      <c r="A50" s="134" t="s">
        <v>16</v>
      </c>
      <c r="B50" s="135"/>
      <c r="C50" s="135"/>
      <c r="D50" s="135"/>
      <c r="E50" s="135"/>
      <c r="F50" s="135"/>
      <c r="G50" s="135"/>
      <c r="H50" s="17">
        <f>SUM(H47:H49)</f>
        <v>6085.6710000000003</v>
      </c>
    </row>
    <row r="51" spans="1:9" ht="20.100000000000001" customHeight="1">
      <c r="A51" s="7" t="s">
        <v>88</v>
      </c>
      <c r="B51" s="36"/>
      <c r="C51" s="36"/>
      <c r="D51" s="8" t="s">
        <v>89</v>
      </c>
      <c r="E51" s="8"/>
      <c r="F51" s="10"/>
      <c r="G51" s="10"/>
      <c r="H51" s="11"/>
    </row>
    <row r="52" spans="1:9" ht="43.15" customHeight="1" outlineLevel="1">
      <c r="A52" s="23" t="s">
        <v>90</v>
      </c>
      <c r="B52" s="23">
        <v>94441</v>
      </c>
      <c r="C52" s="23" t="s">
        <v>13</v>
      </c>
      <c r="D52" s="124" t="s">
        <v>92</v>
      </c>
      <c r="E52" s="23" t="s">
        <v>33</v>
      </c>
      <c r="F52" s="27">
        <v>165.68</v>
      </c>
      <c r="G52" s="31">
        <v>26.78</v>
      </c>
      <c r="H52" s="15">
        <f t="shared" ref="H52:H55" si="0">F52*G52</f>
        <v>4436.9104000000007</v>
      </c>
    </row>
    <row r="53" spans="1:9" ht="20.100000000000001" customHeight="1" outlineLevel="1">
      <c r="A53" s="23" t="s">
        <v>91</v>
      </c>
      <c r="B53" s="23">
        <v>92540</v>
      </c>
      <c r="C53" s="23" t="s">
        <v>13</v>
      </c>
      <c r="D53" s="24" t="s">
        <v>94</v>
      </c>
      <c r="E53" s="23" t="s">
        <v>33</v>
      </c>
      <c r="F53" s="27">
        <v>165.68</v>
      </c>
      <c r="G53" s="31">
        <v>67.77</v>
      </c>
      <c r="H53" s="15">
        <f t="shared" si="0"/>
        <v>11228.133599999999</v>
      </c>
    </row>
    <row r="54" spans="1:9" ht="53.45" customHeight="1" outlineLevel="1">
      <c r="A54" s="23" t="s">
        <v>93</v>
      </c>
      <c r="B54" s="23">
        <v>94221</v>
      </c>
      <c r="C54" s="23" t="s">
        <v>13</v>
      </c>
      <c r="D54" s="24" t="s">
        <v>275</v>
      </c>
      <c r="E54" s="23" t="s">
        <v>63</v>
      </c>
      <c r="F54" s="27">
        <v>18.3</v>
      </c>
      <c r="G54" s="31">
        <v>16.170000000000002</v>
      </c>
      <c r="H54" s="15">
        <f t="shared" si="0"/>
        <v>295.91100000000006</v>
      </c>
    </row>
    <row r="55" spans="1:9" s="40" customFormat="1" ht="20.100000000000001" customHeight="1" outlineLevel="1">
      <c r="A55" s="23" t="s">
        <v>95</v>
      </c>
      <c r="B55" s="23">
        <v>94228</v>
      </c>
      <c r="C55" s="23" t="s">
        <v>13</v>
      </c>
      <c r="D55" s="24" t="s">
        <v>97</v>
      </c>
      <c r="E55" s="23" t="s">
        <v>33</v>
      </c>
      <c r="F55" s="27">
        <v>28.58</v>
      </c>
      <c r="G55" s="31">
        <v>50.09</v>
      </c>
      <c r="H55" s="15">
        <f t="shared" si="0"/>
        <v>1431.5722000000001</v>
      </c>
      <c r="I55" s="1"/>
    </row>
    <row r="56" spans="1:9" ht="20.100000000000001" customHeight="1" outlineLevel="1">
      <c r="A56" s="134" t="s">
        <v>16</v>
      </c>
      <c r="B56" s="135"/>
      <c r="C56" s="135"/>
      <c r="D56" s="135"/>
      <c r="E56" s="135"/>
      <c r="F56" s="135"/>
      <c r="G56" s="135"/>
      <c r="H56" s="17">
        <f>SUM(H52:H55)</f>
        <v>17392.5272</v>
      </c>
    </row>
    <row r="57" spans="1:9" ht="20.100000000000001" customHeight="1">
      <c r="A57" s="7" t="s">
        <v>100</v>
      </c>
      <c r="B57" s="36"/>
      <c r="C57" s="36"/>
      <c r="D57" s="8" t="s">
        <v>101</v>
      </c>
      <c r="E57" s="8"/>
      <c r="F57" s="11"/>
      <c r="G57" s="10"/>
      <c r="H57" s="11"/>
    </row>
    <row r="58" spans="1:9" ht="28.9" customHeight="1" outlineLevel="1">
      <c r="A58" s="23" t="s">
        <v>102</v>
      </c>
      <c r="B58" s="23">
        <v>87878</v>
      </c>
      <c r="C58" s="23" t="s">
        <v>13</v>
      </c>
      <c r="D58" s="24" t="s">
        <v>103</v>
      </c>
      <c r="E58" s="23" t="s">
        <v>33</v>
      </c>
      <c r="F58" s="27">
        <v>131.6</v>
      </c>
      <c r="G58" s="31">
        <v>3.58</v>
      </c>
      <c r="H58" s="15">
        <f>F58*G58</f>
        <v>471.12799999999999</v>
      </c>
    </row>
    <row r="59" spans="1:9" ht="40.15" customHeight="1" outlineLevel="1">
      <c r="A59" s="23" t="s">
        <v>104</v>
      </c>
      <c r="B59" s="23">
        <v>96116</v>
      </c>
      <c r="C59" s="23" t="s">
        <v>13</v>
      </c>
      <c r="D59" s="124" t="s">
        <v>105</v>
      </c>
      <c r="E59" s="23" t="s">
        <v>33</v>
      </c>
      <c r="F59" s="27">
        <v>124</v>
      </c>
      <c r="G59" s="31">
        <v>48.28</v>
      </c>
      <c r="H59" s="15">
        <f>F59*G59</f>
        <v>5986.72</v>
      </c>
    </row>
    <row r="60" spans="1:9" ht="20.100000000000001" customHeight="1" outlineLevel="1">
      <c r="A60" s="134" t="s">
        <v>16</v>
      </c>
      <c r="B60" s="135"/>
      <c r="C60" s="135"/>
      <c r="D60" s="135"/>
      <c r="E60" s="135"/>
      <c r="F60" s="135"/>
      <c r="G60" s="135"/>
      <c r="H60" s="17">
        <f>SUM(H58:H59)</f>
        <v>6457.848</v>
      </c>
    </row>
    <row r="61" spans="1:9" ht="20.100000000000001" customHeight="1">
      <c r="A61" s="7" t="s">
        <v>107</v>
      </c>
      <c r="B61" s="7"/>
      <c r="C61" s="7"/>
      <c r="D61" s="8" t="s">
        <v>108</v>
      </c>
      <c r="E61" s="8"/>
      <c r="F61" s="10"/>
      <c r="G61" s="10"/>
      <c r="H61" s="11"/>
    </row>
    <row r="62" spans="1:9" ht="20.100000000000001" customHeight="1">
      <c r="A62" s="18" t="s">
        <v>109</v>
      </c>
      <c r="B62" s="19"/>
      <c r="C62" s="19"/>
      <c r="D62" s="33" t="s">
        <v>110</v>
      </c>
      <c r="E62" s="20"/>
      <c r="F62" s="22"/>
      <c r="G62" s="22"/>
      <c r="H62" s="22"/>
    </row>
    <row r="63" spans="1:9" ht="55.15" customHeight="1" outlineLevel="1">
      <c r="A63" s="23" t="s">
        <v>111</v>
      </c>
      <c r="B63" s="23">
        <v>87682</v>
      </c>
      <c r="C63" s="23" t="s">
        <v>13</v>
      </c>
      <c r="D63" s="124" t="s">
        <v>112</v>
      </c>
      <c r="E63" s="23" t="s">
        <v>33</v>
      </c>
      <c r="F63" s="27">
        <v>38.159999999999997</v>
      </c>
      <c r="G63" s="31">
        <v>35.770000000000003</v>
      </c>
      <c r="H63" s="15">
        <f>F63*G63</f>
        <v>1364.9831999999999</v>
      </c>
    </row>
    <row r="64" spans="1:9" ht="20.100000000000001" customHeight="1" outlineLevel="1">
      <c r="A64" s="23" t="s">
        <v>224</v>
      </c>
      <c r="B64" s="23">
        <v>87527</v>
      </c>
      <c r="C64" s="23" t="s">
        <v>13</v>
      </c>
      <c r="D64" s="24" t="s">
        <v>114</v>
      </c>
      <c r="E64" s="23" t="s">
        <v>33</v>
      </c>
      <c r="F64" s="27">
        <v>131.6</v>
      </c>
      <c r="G64" s="31">
        <v>33.68</v>
      </c>
      <c r="H64" s="15">
        <f>F64*G64</f>
        <v>4432.2879999999996</v>
      </c>
    </row>
    <row r="65" spans="1:9" ht="30" customHeight="1" outlineLevel="1">
      <c r="A65" s="23" t="s">
        <v>113</v>
      </c>
      <c r="B65" s="23">
        <v>87260</v>
      </c>
      <c r="C65" s="23" t="s">
        <v>13</v>
      </c>
      <c r="D65" s="24" t="s">
        <v>116</v>
      </c>
      <c r="E65" s="23" t="s">
        <v>33</v>
      </c>
      <c r="F65" s="27">
        <v>38.159999999999997</v>
      </c>
      <c r="G65" s="31">
        <v>82.91</v>
      </c>
      <c r="H65" s="15">
        <f>F65*G65</f>
        <v>3163.8455999999996</v>
      </c>
    </row>
    <row r="66" spans="1:9" s="43" customFormat="1" ht="20.100000000000001" customHeight="1" outlineLevel="1">
      <c r="A66" s="23" t="s">
        <v>115</v>
      </c>
      <c r="B66" s="23">
        <v>84161</v>
      </c>
      <c r="C66" s="23" t="s">
        <v>13</v>
      </c>
      <c r="D66" s="24" t="s">
        <v>117</v>
      </c>
      <c r="E66" s="23" t="s">
        <v>63</v>
      </c>
      <c r="F66" s="27">
        <v>9.1999999999999993</v>
      </c>
      <c r="G66" s="31">
        <v>47.85</v>
      </c>
      <c r="H66" s="15">
        <f>F66*G66</f>
        <v>440.21999999999997</v>
      </c>
      <c r="I66" s="1"/>
    </row>
    <row r="67" spans="1:9" ht="20.100000000000001" customHeight="1" outlineLevel="1">
      <c r="A67" s="134" t="s">
        <v>16</v>
      </c>
      <c r="B67" s="135"/>
      <c r="C67" s="135"/>
      <c r="D67" s="135"/>
      <c r="E67" s="135"/>
      <c r="F67" s="135"/>
      <c r="G67" s="135"/>
      <c r="H67" s="17">
        <f>SUM(H63:H66)</f>
        <v>9401.3367999999991</v>
      </c>
    </row>
    <row r="68" spans="1:9" ht="20.100000000000001" customHeight="1">
      <c r="A68" s="7" t="s">
        <v>119</v>
      </c>
      <c r="B68" s="7"/>
      <c r="C68" s="7"/>
      <c r="D68" s="8" t="s">
        <v>120</v>
      </c>
      <c r="E68" s="8"/>
      <c r="F68" s="10"/>
      <c r="G68" s="10"/>
      <c r="H68" s="11"/>
    </row>
    <row r="69" spans="1:9" ht="48" customHeight="1" outlineLevel="1">
      <c r="A69" s="23" t="s">
        <v>121</v>
      </c>
      <c r="B69" s="23">
        <v>96130</v>
      </c>
      <c r="C69" s="23" t="s">
        <v>13</v>
      </c>
      <c r="D69" s="24" t="s">
        <v>285</v>
      </c>
      <c r="E69" s="23" t="s">
        <v>33</v>
      </c>
      <c r="F69" s="27">
        <v>70</v>
      </c>
      <c r="G69" s="31">
        <v>14.44</v>
      </c>
      <c r="H69" s="15">
        <f>F69*G69</f>
        <v>1010.8</v>
      </c>
    </row>
    <row r="70" spans="1:9" ht="44.45" customHeight="1" outlineLevel="1">
      <c r="A70" s="23" t="s">
        <v>199</v>
      </c>
      <c r="B70" s="23">
        <v>2278</v>
      </c>
      <c r="C70" s="23" t="s">
        <v>80</v>
      </c>
      <c r="D70" s="24" t="s">
        <v>276</v>
      </c>
      <c r="E70" s="23" t="s">
        <v>33</v>
      </c>
      <c r="F70" s="27">
        <v>62</v>
      </c>
      <c r="G70" s="31">
        <v>8.5299999999999994</v>
      </c>
      <c r="H70" s="15">
        <f>F70*G70</f>
        <v>528.86</v>
      </c>
    </row>
    <row r="71" spans="1:9" ht="28.9" customHeight="1" outlineLevel="1">
      <c r="A71" s="23" t="s">
        <v>249</v>
      </c>
      <c r="B71" s="23">
        <v>88489</v>
      </c>
      <c r="C71" s="23" t="s">
        <v>13</v>
      </c>
      <c r="D71" s="24" t="s">
        <v>123</v>
      </c>
      <c r="E71" s="23" t="s">
        <v>33</v>
      </c>
      <c r="F71" s="27">
        <v>263.2</v>
      </c>
      <c r="G71" s="31">
        <v>9.89</v>
      </c>
      <c r="H71" s="15">
        <f>F71*G71</f>
        <v>2603.0480000000002</v>
      </c>
    </row>
    <row r="72" spans="1:9" ht="20.100000000000001" customHeight="1" outlineLevel="1">
      <c r="A72" s="134" t="s">
        <v>16</v>
      </c>
      <c r="B72" s="135"/>
      <c r="C72" s="135"/>
      <c r="D72" s="135"/>
      <c r="E72" s="135"/>
      <c r="F72" s="135"/>
      <c r="G72" s="135"/>
      <c r="H72" s="17">
        <f>SUM(H69:H71)</f>
        <v>4142.7080000000005</v>
      </c>
    </row>
    <row r="73" spans="1:9" s="43" customFormat="1" ht="20.100000000000001" customHeight="1">
      <c r="A73" s="35" t="s">
        <v>124</v>
      </c>
      <c r="B73" s="35"/>
      <c r="C73" s="35"/>
      <c r="D73" s="44" t="s">
        <v>125</v>
      </c>
      <c r="E73" s="45"/>
      <c r="F73" s="46"/>
      <c r="G73" s="46"/>
      <c r="H73" s="11"/>
      <c r="I73" s="1"/>
    </row>
    <row r="74" spans="1:9" s="43" customFormat="1" ht="20.100000000000001" customHeight="1" outlineLevel="1">
      <c r="A74" s="25" t="s">
        <v>126</v>
      </c>
      <c r="B74" s="25"/>
      <c r="C74" s="25"/>
      <c r="D74" s="47" t="s">
        <v>127</v>
      </c>
      <c r="E74" s="48"/>
      <c r="F74" s="27"/>
      <c r="G74" s="15"/>
      <c r="H74" s="15"/>
      <c r="I74" s="1"/>
    </row>
    <row r="75" spans="1:9" s="43" customFormat="1" ht="20.100000000000001" customHeight="1" outlineLevel="1">
      <c r="A75" s="28" t="s">
        <v>128</v>
      </c>
      <c r="B75" s="12">
        <v>89848</v>
      </c>
      <c r="C75" s="28" t="s">
        <v>13</v>
      </c>
      <c r="D75" s="49" t="s">
        <v>129</v>
      </c>
      <c r="E75" s="28" t="s">
        <v>63</v>
      </c>
      <c r="F75" s="27">
        <v>12</v>
      </c>
      <c r="G75" s="31">
        <v>20.16</v>
      </c>
      <c r="H75" s="15">
        <f>F75*G75</f>
        <v>241.92000000000002</v>
      </c>
      <c r="I75" s="1"/>
    </row>
    <row r="76" spans="1:9" s="43" customFormat="1" ht="20.100000000000001" customHeight="1" outlineLevel="1">
      <c r="A76" s="28" t="s">
        <v>130</v>
      </c>
      <c r="B76" s="12">
        <v>91785</v>
      </c>
      <c r="C76" s="12" t="s">
        <v>13</v>
      </c>
      <c r="D76" s="50" t="s">
        <v>131</v>
      </c>
      <c r="E76" s="12" t="s">
        <v>63</v>
      </c>
      <c r="F76" s="27">
        <v>30</v>
      </c>
      <c r="G76" s="31">
        <v>34.97</v>
      </c>
      <c r="H76" s="15">
        <f t="shared" ref="H76:H80" si="1">F76*G76</f>
        <v>1049.0999999999999</v>
      </c>
      <c r="I76" s="1"/>
    </row>
    <row r="77" spans="1:9" s="43" customFormat="1" ht="45" customHeight="1" outlineLevel="1">
      <c r="A77" s="28" t="s">
        <v>132</v>
      </c>
      <c r="B77" s="12">
        <v>89449</v>
      </c>
      <c r="C77" s="12" t="s">
        <v>13</v>
      </c>
      <c r="D77" s="119" t="s">
        <v>135</v>
      </c>
      <c r="E77" s="12" t="s">
        <v>63</v>
      </c>
      <c r="F77" s="27">
        <v>13</v>
      </c>
      <c r="G77" s="31">
        <v>12.39</v>
      </c>
      <c r="H77" s="15">
        <f t="shared" si="1"/>
        <v>161.07</v>
      </c>
      <c r="I77" s="1"/>
    </row>
    <row r="78" spans="1:9" s="43" customFormat="1" ht="44.45" customHeight="1" outlineLevel="1">
      <c r="A78" s="28" t="s">
        <v>134</v>
      </c>
      <c r="B78" s="12">
        <v>98110</v>
      </c>
      <c r="C78" s="12" t="s">
        <v>13</v>
      </c>
      <c r="D78" s="119" t="s">
        <v>137</v>
      </c>
      <c r="E78" s="12" t="s">
        <v>63</v>
      </c>
      <c r="F78" s="27">
        <v>1</v>
      </c>
      <c r="G78" s="31">
        <v>361.34</v>
      </c>
      <c r="H78" s="15">
        <f t="shared" si="1"/>
        <v>361.34</v>
      </c>
      <c r="I78" s="1"/>
    </row>
    <row r="79" spans="1:9" s="43" customFormat="1" ht="20.100000000000001" customHeight="1" outlineLevel="1">
      <c r="A79" s="28" t="s">
        <v>136</v>
      </c>
      <c r="B79" s="12">
        <v>6387</v>
      </c>
      <c r="C79" s="12" t="s">
        <v>80</v>
      </c>
      <c r="D79" s="102" t="s">
        <v>139</v>
      </c>
      <c r="E79" s="12" t="s">
        <v>81</v>
      </c>
      <c r="F79" s="27">
        <v>1</v>
      </c>
      <c r="G79" s="31">
        <v>398.72</v>
      </c>
      <c r="H79" s="15">
        <f t="shared" si="1"/>
        <v>398.72</v>
      </c>
      <c r="I79" s="1"/>
    </row>
    <row r="80" spans="1:9" s="43" customFormat="1" ht="52.9" customHeight="1" outlineLevel="1">
      <c r="A80" s="28" t="s">
        <v>138</v>
      </c>
      <c r="B80" s="12">
        <v>89495</v>
      </c>
      <c r="C80" s="12" t="s">
        <v>13</v>
      </c>
      <c r="D80" s="119" t="s">
        <v>141</v>
      </c>
      <c r="E80" s="12" t="s">
        <v>81</v>
      </c>
      <c r="F80" s="27">
        <v>1</v>
      </c>
      <c r="G80" s="31">
        <v>7.37</v>
      </c>
      <c r="H80" s="15">
        <f t="shared" si="1"/>
        <v>7.37</v>
      </c>
      <c r="I80" s="1"/>
    </row>
    <row r="81" spans="1:9" s="43" customFormat="1" ht="20.100000000000001" customHeight="1" outlineLevel="1">
      <c r="A81" s="103">
        <v>12</v>
      </c>
      <c r="B81" s="81"/>
      <c r="C81" s="81"/>
      <c r="D81" s="98" t="s">
        <v>208</v>
      </c>
      <c r="E81" s="81"/>
      <c r="F81" s="104"/>
      <c r="G81" s="105"/>
      <c r="H81" s="106"/>
      <c r="I81" s="1"/>
    </row>
    <row r="82" spans="1:9" s="43" customFormat="1" ht="20.100000000000001" customHeight="1" outlineLevel="1">
      <c r="A82" s="28" t="s">
        <v>147</v>
      </c>
      <c r="B82" s="12">
        <v>92320</v>
      </c>
      <c r="C82" s="12" t="s">
        <v>13</v>
      </c>
      <c r="D82" s="100" t="s">
        <v>209</v>
      </c>
      <c r="E82" s="12" t="s">
        <v>63</v>
      </c>
      <c r="F82" s="27">
        <v>15</v>
      </c>
      <c r="G82" s="31">
        <v>27.41</v>
      </c>
      <c r="H82" s="15">
        <f>F82*G82</f>
        <v>411.15</v>
      </c>
      <c r="I82" s="1"/>
    </row>
    <row r="83" spans="1:9" s="43" customFormat="1" ht="68.45" customHeight="1" outlineLevel="1">
      <c r="A83" s="28" t="s">
        <v>151</v>
      </c>
      <c r="B83" s="12">
        <v>95248</v>
      </c>
      <c r="C83" s="12" t="s">
        <v>13</v>
      </c>
      <c r="D83" s="119" t="s">
        <v>211</v>
      </c>
      <c r="E83" s="12" t="s">
        <v>81</v>
      </c>
      <c r="F83" s="27">
        <v>1</v>
      </c>
      <c r="G83" s="31">
        <v>67.62</v>
      </c>
      <c r="H83" s="15">
        <f t="shared" ref="H83:H85" si="2">F83*G83</f>
        <v>67.62</v>
      </c>
      <c r="I83" s="1"/>
    </row>
    <row r="84" spans="1:9" s="43" customFormat="1" ht="22.9" customHeight="1" outlineLevel="1">
      <c r="A84" s="28" t="s">
        <v>160</v>
      </c>
      <c r="B84" s="12"/>
      <c r="C84" s="12" t="s">
        <v>214</v>
      </c>
      <c r="D84" s="99" t="s">
        <v>213</v>
      </c>
      <c r="E84" s="12" t="s">
        <v>81</v>
      </c>
      <c r="F84" s="27">
        <v>5</v>
      </c>
      <c r="G84" s="31">
        <v>153.15</v>
      </c>
      <c r="H84" s="15">
        <f t="shared" si="2"/>
        <v>765.75</v>
      </c>
      <c r="I84" s="1"/>
    </row>
    <row r="85" spans="1:9" s="43" customFormat="1" ht="27" customHeight="1" outlineLevel="1">
      <c r="A85" s="28" t="s">
        <v>167</v>
      </c>
      <c r="B85" s="12"/>
      <c r="C85" s="12" t="s">
        <v>216</v>
      </c>
      <c r="D85" s="99" t="s">
        <v>215</v>
      </c>
      <c r="E85" s="12" t="s">
        <v>81</v>
      </c>
      <c r="F85" s="27">
        <v>1</v>
      </c>
      <c r="G85" s="31">
        <v>131.65</v>
      </c>
      <c r="H85" s="15">
        <f t="shared" si="2"/>
        <v>131.65</v>
      </c>
      <c r="I85" s="1"/>
    </row>
    <row r="86" spans="1:9" s="43" customFormat="1" ht="20.100000000000001" customHeight="1" outlineLevel="1">
      <c r="A86" s="134" t="s">
        <v>16</v>
      </c>
      <c r="B86" s="135"/>
      <c r="C86" s="135"/>
      <c r="D86" s="135"/>
      <c r="E86" s="135"/>
      <c r="F86" s="135"/>
      <c r="G86" s="135"/>
      <c r="H86" s="17">
        <f>SUM(H75:H85)</f>
        <v>3595.6899999999996</v>
      </c>
      <c r="I86" s="1"/>
    </row>
    <row r="87" spans="1:9" ht="20.100000000000001" customHeight="1">
      <c r="A87" s="7" t="s">
        <v>145</v>
      </c>
      <c r="B87" s="7"/>
      <c r="C87" s="7"/>
      <c r="D87" s="8" t="s">
        <v>146</v>
      </c>
      <c r="E87" s="8"/>
      <c r="F87" s="10"/>
      <c r="G87" s="10"/>
      <c r="H87" s="11"/>
    </row>
    <row r="88" spans="1:9" s="43" customFormat="1" ht="20.100000000000001" customHeight="1" outlineLevel="1">
      <c r="A88" s="32" t="s">
        <v>147</v>
      </c>
      <c r="B88" s="32"/>
      <c r="C88" s="32"/>
      <c r="D88" s="52" t="s">
        <v>148</v>
      </c>
      <c r="E88" s="48"/>
      <c r="F88" s="27"/>
      <c r="G88" s="53"/>
      <c r="H88" s="21"/>
      <c r="I88" s="1"/>
    </row>
    <row r="89" spans="1:9" s="43" customFormat="1" ht="51" outlineLevel="1">
      <c r="A89" s="29" t="s">
        <v>149</v>
      </c>
      <c r="B89" s="29">
        <v>84402</v>
      </c>
      <c r="C89" s="29" t="s">
        <v>13</v>
      </c>
      <c r="D89" s="24" t="s">
        <v>150</v>
      </c>
      <c r="E89" s="28" t="s">
        <v>81</v>
      </c>
      <c r="F89" s="27">
        <v>1</v>
      </c>
      <c r="G89" s="31">
        <v>61.59</v>
      </c>
      <c r="H89" s="54">
        <f>F89*G89</f>
        <v>61.59</v>
      </c>
      <c r="I89" s="1"/>
    </row>
    <row r="90" spans="1:9" s="43" customFormat="1" ht="20.100000000000001" customHeight="1" outlineLevel="1">
      <c r="A90" s="55" t="s">
        <v>151</v>
      </c>
      <c r="B90" s="56"/>
      <c r="C90" s="56"/>
      <c r="D90" s="57" t="s">
        <v>152</v>
      </c>
      <c r="E90" s="58"/>
      <c r="F90" s="59"/>
      <c r="G90" s="59"/>
      <c r="H90" s="60"/>
      <c r="I90" s="1"/>
    </row>
    <row r="91" spans="1:9" s="43" customFormat="1" ht="20.100000000000001" customHeight="1" outlineLevel="1">
      <c r="A91" s="29" t="s">
        <v>153</v>
      </c>
      <c r="B91" s="29" t="s">
        <v>154</v>
      </c>
      <c r="C91" s="29" t="s">
        <v>13</v>
      </c>
      <c r="D91" s="24" t="s">
        <v>155</v>
      </c>
      <c r="E91" s="28" t="s">
        <v>81</v>
      </c>
      <c r="F91" s="27">
        <v>4</v>
      </c>
      <c r="G91" s="31">
        <v>13.89</v>
      </c>
      <c r="H91" s="15">
        <f>F91*G91</f>
        <v>55.56</v>
      </c>
      <c r="I91" s="1"/>
    </row>
    <row r="92" spans="1:9" s="43" customFormat="1" ht="20.100000000000001" customHeight="1" outlineLevel="1">
      <c r="A92" s="29" t="s">
        <v>156</v>
      </c>
      <c r="B92" s="23">
        <v>91954</v>
      </c>
      <c r="C92" s="23" t="s">
        <v>13</v>
      </c>
      <c r="D92" s="24" t="s">
        <v>157</v>
      </c>
      <c r="E92" s="28" t="s">
        <v>81</v>
      </c>
      <c r="F92" s="27">
        <v>4</v>
      </c>
      <c r="G92" s="31">
        <v>19.47</v>
      </c>
      <c r="H92" s="15">
        <f>F92*G92</f>
        <v>77.88</v>
      </c>
      <c r="I92" s="1"/>
    </row>
    <row r="93" spans="1:9" s="43" customFormat="1" ht="20.100000000000001" customHeight="1" outlineLevel="1">
      <c r="A93" s="55" t="s">
        <v>160</v>
      </c>
      <c r="B93" s="62"/>
      <c r="C93" s="62"/>
      <c r="D93" s="63" t="s">
        <v>161</v>
      </c>
      <c r="E93" s="28"/>
      <c r="F93" s="59"/>
      <c r="G93" s="59"/>
      <c r="H93" s="15"/>
      <c r="I93" s="1"/>
    </row>
    <row r="94" spans="1:9" s="43" customFormat="1" ht="25.5" outlineLevel="1">
      <c r="A94" s="29" t="s">
        <v>162</v>
      </c>
      <c r="B94" s="23">
        <v>91831</v>
      </c>
      <c r="C94" s="23" t="s">
        <v>13</v>
      </c>
      <c r="D94" s="24" t="s">
        <v>163</v>
      </c>
      <c r="E94" s="29" t="s">
        <v>63</v>
      </c>
      <c r="F94" s="27">
        <v>40</v>
      </c>
      <c r="G94" s="31">
        <v>5.91</v>
      </c>
      <c r="H94" s="15">
        <f>F94*G94</f>
        <v>236.4</v>
      </c>
      <c r="I94" s="1"/>
    </row>
    <row r="95" spans="1:9" s="43" customFormat="1" ht="20.100000000000001" customHeight="1" outlineLevel="1">
      <c r="A95" s="29" t="s">
        <v>229</v>
      </c>
      <c r="B95" s="23">
        <v>98111</v>
      </c>
      <c r="C95" s="23" t="s">
        <v>13</v>
      </c>
      <c r="D95" s="24" t="s">
        <v>165</v>
      </c>
      <c r="E95" s="29" t="s">
        <v>81</v>
      </c>
      <c r="F95" s="27">
        <v>1</v>
      </c>
      <c r="G95" s="31">
        <v>19.850000000000001</v>
      </c>
      <c r="H95" s="15">
        <f>F95*G95</f>
        <v>19.850000000000001</v>
      </c>
      <c r="I95" s="1"/>
    </row>
    <row r="96" spans="1:9" s="43" customFormat="1" ht="20.100000000000001" customHeight="1" outlineLevel="1">
      <c r="A96" s="29" t="s">
        <v>164</v>
      </c>
      <c r="B96" s="23">
        <v>83387</v>
      </c>
      <c r="C96" s="23" t="s">
        <v>13</v>
      </c>
      <c r="D96" s="24" t="s">
        <v>166</v>
      </c>
      <c r="E96" s="29" t="s">
        <v>81</v>
      </c>
      <c r="F96" s="27">
        <v>4</v>
      </c>
      <c r="G96" s="31">
        <v>6.59</v>
      </c>
      <c r="H96" s="15">
        <f>F96*G96</f>
        <v>26.36</v>
      </c>
      <c r="I96" s="1"/>
    </row>
    <row r="97" spans="1:12" s="43" customFormat="1" ht="20.100000000000001" customHeight="1" outlineLevel="1">
      <c r="A97" s="32" t="s">
        <v>167</v>
      </c>
      <c r="B97" s="18"/>
      <c r="C97" s="18"/>
      <c r="D97" s="37" t="s">
        <v>168</v>
      </c>
      <c r="E97" s="50"/>
      <c r="F97" s="27"/>
      <c r="G97" s="27"/>
      <c r="H97" s="15"/>
      <c r="I97" s="1"/>
    </row>
    <row r="98" spans="1:12" s="43" customFormat="1" ht="43.15" customHeight="1" outlineLevel="1">
      <c r="A98" s="29" t="s">
        <v>170</v>
      </c>
      <c r="B98" s="64">
        <v>91928</v>
      </c>
      <c r="C98" s="64" t="s">
        <v>13</v>
      </c>
      <c r="D98" s="124" t="s">
        <v>169</v>
      </c>
      <c r="E98" s="50" t="s">
        <v>63</v>
      </c>
      <c r="F98" s="27">
        <v>55</v>
      </c>
      <c r="G98" s="27">
        <v>3.94</v>
      </c>
      <c r="H98" s="15">
        <f>F98*G98</f>
        <v>216.7</v>
      </c>
      <c r="I98" s="1"/>
    </row>
    <row r="99" spans="1:12" s="43" customFormat="1" ht="28.15" customHeight="1" outlineLevel="1">
      <c r="A99" s="29" t="s">
        <v>230</v>
      </c>
      <c r="B99" s="29">
        <v>91927</v>
      </c>
      <c r="C99" s="29" t="s">
        <v>13</v>
      </c>
      <c r="D99" s="61" t="s">
        <v>273</v>
      </c>
      <c r="E99" s="29" t="s">
        <v>63</v>
      </c>
      <c r="F99" s="97">
        <v>96</v>
      </c>
      <c r="G99" s="96">
        <v>3.14</v>
      </c>
      <c r="H99" s="15">
        <f>F99*G99</f>
        <v>301.44</v>
      </c>
      <c r="I99" s="1"/>
    </row>
    <row r="100" spans="1:12" s="72" customFormat="1" ht="20.100000000000001" customHeight="1" outlineLevel="1">
      <c r="A100" s="65" t="s">
        <v>171</v>
      </c>
      <c r="B100" s="65"/>
      <c r="C100" s="65"/>
      <c r="D100" s="66" t="s">
        <v>172</v>
      </c>
      <c r="E100" s="67"/>
      <c r="F100" s="68"/>
      <c r="G100" s="68"/>
      <c r="H100" s="69"/>
      <c r="I100" s="1"/>
      <c r="J100" s="70"/>
      <c r="K100" s="71"/>
      <c r="L100" s="71"/>
    </row>
    <row r="101" spans="1:12" s="43" customFormat="1" ht="20.100000000000001" customHeight="1" outlineLevel="1">
      <c r="A101" s="73" t="s">
        <v>173</v>
      </c>
      <c r="B101" s="56">
        <v>91994</v>
      </c>
      <c r="C101" s="56" t="s">
        <v>13</v>
      </c>
      <c r="D101" s="74" t="s">
        <v>174</v>
      </c>
      <c r="E101" s="56" t="s">
        <v>81</v>
      </c>
      <c r="F101" s="59">
        <v>11</v>
      </c>
      <c r="G101" s="95">
        <v>18.559999999999999</v>
      </c>
      <c r="H101" s="75">
        <f>F101*G101</f>
        <v>204.16</v>
      </c>
      <c r="I101" s="1"/>
    </row>
    <row r="102" spans="1:12" s="43" customFormat="1" ht="20.100000000000001" customHeight="1" outlineLevel="1">
      <c r="A102" s="73" t="s">
        <v>175</v>
      </c>
      <c r="B102" s="56">
        <v>91990</v>
      </c>
      <c r="C102" s="56" t="s">
        <v>13</v>
      </c>
      <c r="D102" s="74" t="s">
        <v>176</v>
      </c>
      <c r="E102" s="56" t="s">
        <v>81</v>
      </c>
      <c r="F102" s="59">
        <v>4</v>
      </c>
      <c r="G102" s="95">
        <v>26.03</v>
      </c>
      <c r="H102" s="75">
        <f>F102*G102</f>
        <v>104.12</v>
      </c>
      <c r="I102" s="1"/>
    </row>
    <row r="103" spans="1:12" s="43" customFormat="1" ht="20.100000000000001" customHeight="1" outlineLevel="1">
      <c r="A103" s="73" t="s">
        <v>231</v>
      </c>
      <c r="B103" s="23">
        <v>97592</v>
      </c>
      <c r="C103" s="23" t="s">
        <v>13</v>
      </c>
      <c r="D103" s="24" t="s">
        <v>177</v>
      </c>
      <c r="E103" s="23" t="s">
        <v>81</v>
      </c>
      <c r="F103" s="27">
        <v>15</v>
      </c>
      <c r="G103" s="31">
        <v>76.959999999999994</v>
      </c>
      <c r="H103" s="15">
        <f>F103*G103</f>
        <v>1154.3999999999999</v>
      </c>
      <c r="I103" s="1"/>
    </row>
    <row r="104" spans="1:12" s="43" customFormat="1" ht="20.100000000000001" customHeight="1" outlineLevel="1">
      <c r="A104" s="134" t="s">
        <v>16</v>
      </c>
      <c r="B104" s="135"/>
      <c r="C104" s="135"/>
      <c r="D104" s="135"/>
      <c r="E104" s="135"/>
      <c r="F104" s="135"/>
      <c r="G104" s="135"/>
      <c r="H104" s="17">
        <f>SUM(H89:H103)</f>
        <v>2458.46</v>
      </c>
      <c r="I104" s="1"/>
    </row>
    <row r="105" spans="1:12" ht="20.100000000000001" customHeight="1">
      <c r="A105" s="7">
        <v>13</v>
      </c>
      <c r="B105" s="7"/>
      <c r="C105" s="7"/>
      <c r="D105" s="8" t="s">
        <v>178</v>
      </c>
      <c r="E105" s="8"/>
      <c r="F105" s="10"/>
      <c r="G105" s="10"/>
      <c r="H105" s="11"/>
    </row>
    <row r="106" spans="1:12" ht="25.5" outlineLevel="1">
      <c r="A106" s="23" t="s">
        <v>232</v>
      </c>
      <c r="B106" s="23">
        <v>72554</v>
      </c>
      <c r="C106" s="23" t="s">
        <v>13</v>
      </c>
      <c r="D106" s="76" t="s">
        <v>182</v>
      </c>
      <c r="E106" s="23" t="s">
        <v>81</v>
      </c>
      <c r="F106" s="27">
        <v>2</v>
      </c>
      <c r="G106" s="31">
        <v>551.5</v>
      </c>
      <c r="H106" s="15">
        <f t="shared" ref="H106:H111" si="3">F106*G106</f>
        <v>1103</v>
      </c>
    </row>
    <row r="107" spans="1:12" ht="20.100000000000001" customHeight="1" outlineLevel="1">
      <c r="A107" s="23" t="s">
        <v>181</v>
      </c>
      <c r="B107" s="23">
        <v>3477</v>
      </c>
      <c r="C107" s="23" t="s">
        <v>80</v>
      </c>
      <c r="D107" s="76" t="s">
        <v>184</v>
      </c>
      <c r="E107" s="23" t="s">
        <v>81</v>
      </c>
      <c r="F107" s="27">
        <v>2</v>
      </c>
      <c r="G107" s="31">
        <v>67.12</v>
      </c>
      <c r="H107" s="15">
        <f t="shared" si="3"/>
        <v>134.24</v>
      </c>
    </row>
    <row r="108" spans="1:12" ht="25.5" outlineLevel="1">
      <c r="A108" s="23" t="s">
        <v>183</v>
      </c>
      <c r="B108" s="77" t="s">
        <v>186</v>
      </c>
      <c r="C108" s="23" t="s">
        <v>80</v>
      </c>
      <c r="D108" s="125" t="s">
        <v>187</v>
      </c>
      <c r="E108" s="78" t="s">
        <v>81</v>
      </c>
      <c r="F108" s="15">
        <v>2</v>
      </c>
      <c r="G108" s="79">
        <v>13.54</v>
      </c>
      <c r="H108" s="15">
        <f t="shared" si="3"/>
        <v>27.08</v>
      </c>
    </row>
    <row r="109" spans="1:12" ht="51" outlineLevel="1">
      <c r="A109" s="23" t="s">
        <v>185</v>
      </c>
      <c r="B109" s="23">
        <v>12271</v>
      </c>
      <c r="C109" s="23" t="s">
        <v>80</v>
      </c>
      <c r="D109" s="76" t="s">
        <v>264</v>
      </c>
      <c r="E109" s="78" t="s">
        <v>81</v>
      </c>
      <c r="F109" s="27">
        <v>2</v>
      </c>
      <c r="G109" s="31">
        <v>796.85</v>
      </c>
      <c r="H109" s="15">
        <f t="shared" si="3"/>
        <v>1593.7</v>
      </c>
    </row>
    <row r="110" spans="1:12" ht="45.6" customHeight="1" outlineLevel="1">
      <c r="A110" s="118" t="s">
        <v>233</v>
      </c>
      <c r="B110" s="28">
        <v>12213</v>
      </c>
      <c r="C110" s="12" t="s">
        <v>80</v>
      </c>
      <c r="D110" s="128" t="s">
        <v>195</v>
      </c>
      <c r="E110" s="51" t="s">
        <v>81</v>
      </c>
      <c r="F110" s="27">
        <v>1</v>
      </c>
      <c r="G110" s="31">
        <v>246.3</v>
      </c>
      <c r="H110" s="127">
        <f>F110*G110</f>
        <v>246.3</v>
      </c>
    </row>
    <row r="111" spans="1:12" ht="38.25" outlineLevel="1">
      <c r="A111" s="23" t="s">
        <v>188</v>
      </c>
      <c r="B111" s="23">
        <v>4890</v>
      </c>
      <c r="C111" s="23" t="s">
        <v>80</v>
      </c>
      <c r="D111" s="76" t="s">
        <v>234</v>
      </c>
      <c r="E111" s="29"/>
      <c r="F111" s="27">
        <v>1</v>
      </c>
      <c r="G111" s="31">
        <v>216.49</v>
      </c>
      <c r="H111" s="15">
        <f t="shared" si="3"/>
        <v>216.49</v>
      </c>
    </row>
    <row r="112" spans="1:12" ht="20.100000000000001" customHeight="1" outlineLevel="1">
      <c r="A112" s="134" t="s">
        <v>16</v>
      </c>
      <c r="B112" s="135"/>
      <c r="C112" s="135"/>
      <c r="D112" s="135"/>
      <c r="E112" s="135"/>
      <c r="F112" s="135"/>
      <c r="G112" s="135"/>
      <c r="H112" s="17">
        <f>SUM(H106:H111)</f>
        <v>3320.8100000000004</v>
      </c>
    </row>
    <row r="113" spans="1:10" ht="20.100000000000001" customHeight="1">
      <c r="A113" s="148" t="s">
        <v>191</v>
      </c>
      <c r="B113" s="148"/>
      <c r="C113" s="1"/>
      <c r="D113" s="80"/>
      <c r="E113" s="81"/>
      <c r="F113" s="148" t="s">
        <v>191</v>
      </c>
      <c r="G113" s="148"/>
      <c r="H113" s="82">
        <f>SUM(H6+H11+H23+H36+H43+H50+H56+H60+H67+H72+H86+H104+H112)</f>
        <v>72298.101844999997</v>
      </c>
      <c r="I113" s="83"/>
    </row>
    <row r="114" spans="1:10" ht="20.100000000000001" customHeight="1">
      <c r="A114" s="120" t="s">
        <v>266</v>
      </c>
      <c r="B114" s="121"/>
      <c r="C114" s="121"/>
      <c r="D114" s="149" t="s">
        <v>267</v>
      </c>
      <c r="E114" s="149"/>
      <c r="F114" s="149"/>
      <c r="G114" s="149"/>
      <c r="H114" s="122">
        <f>H113*1.2471</f>
        <v>90162.962810899509</v>
      </c>
      <c r="J114" s="123"/>
    </row>
    <row r="115" spans="1:10" ht="39" customHeight="1">
      <c r="A115" s="136" t="s">
        <v>280</v>
      </c>
      <c r="B115" s="137"/>
      <c r="C115" s="137"/>
      <c r="D115" s="137"/>
      <c r="E115" s="137"/>
      <c r="F115" s="137"/>
      <c r="G115" s="137"/>
      <c r="H115" s="138"/>
    </row>
    <row r="116" spans="1:10">
      <c r="A116" s="139" t="s">
        <v>192</v>
      </c>
      <c r="B116" s="140"/>
      <c r="C116" s="140"/>
      <c r="D116" s="140"/>
      <c r="E116" s="141"/>
      <c r="F116" s="84" t="s">
        <v>269</v>
      </c>
      <c r="G116" s="84"/>
      <c r="H116" s="84"/>
    </row>
    <row r="117" spans="1:10">
      <c r="A117" s="142"/>
      <c r="B117" s="143"/>
      <c r="C117" s="143"/>
      <c r="D117" s="143"/>
      <c r="E117" s="144"/>
      <c r="F117" s="85"/>
      <c r="G117" s="85"/>
      <c r="H117" s="85"/>
    </row>
    <row r="118" spans="1:10">
      <c r="A118" s="142"/>
      <c r="B118" s="143"/>
      <c r="C118" s="143"/>
      <c r="D118" s="143"/>
      <c r="E118" s="144"/>
      <c r="F118" s="85"/>
      <c r="G118" s="85"/>
      <c r="H118" s="85"/>
    </row>
    <row r="119" spans="1:10">
      <c r="A119" s="142"/>
      <c r="B119" s="143"/>
      <c r="C119" s="143"/>
      <c r="D119" s="143"/>
      <c r="E119" s="144"/>
      <c r="F119" s="85"/>
      <c r="G119" s="85"/>
      <c r="H119" s="85"/>
    </row>
    <row r="120" spans="1:10">
      <c r="A120" s="145"/>
      <c r="B120" s="146"/>
      <c r="C120" s="146"/>
      <c r="D120" s="146"/>
      <c r="E120" s="147"/>
      <c r="F120" s="85"/>
      <c r="G120" s="85"/>
      <c r="H120" s="85"/>
    </row>
    <row r="121" spans="1:10">
      <c r="A121" s="86"/>
      <c r="B121" s="86"/>
      <c r="C121" s="86"/>
      <c r="D121" s="85"/>
      <c r="E121" s="85"/>
      <c r="F121" s="85"/>
      <c r="G121" s="85"/>
      <c r="H121" s="85"/>
    </row>
    <row r="122" spans="1:10">
      <c r="A122" s="86"/>
      <c r="B122" s="86"/>
      <c r="C122" s="86"/>
      <c r="D122" s="85"/>
      <c r="E122" s="85"/>
      <c r="F122" s="85"/>
      <c r="G122" s="85"/>
      <c r="H122" s="85"/>
    </row>
    <row r="123" spans="1:10">
      <c r="A123" s="86"/>
      <c r="B123" s="86"/>
      <c r="C123" s="86"/>
      <c r="D123" s="85"/>
      <c r="E123" s="85"/>
      <c r="F123" s="85"/>
      <c r="G123" s="85"/>
      <c r="H123" s="85"/>
    </row>
    <row r="124" spans="1:10">
      <c r="A124" s="86"/>
      <c r="B124" s="86"/>
      <c r="C124" s="86"/>
      <c r="D124" s="85"/>
      <c r="E124" s="85"/>
      <c r="F124" s="85"/>
      <c r="G124" s="85"/>
      <c r="H124" s="87" t="s">
        <v>193</v>
      </c>
    </row>
    <row r="125" spans="1:10">
      <c r="A125" s="86"/>
      <c r="B125" s="86"/>
      <c r="C125" s="86"/>
      <c r="D125" s="85"/>
      <c r="E125" s="85"/>
      <c r="F125" s="85"/>
      <c r="G125" s="85"/>
      <c r="H125" s="85"/>
    </row>
    <row r="126" spans="1:10">
      <c r="A126" s="86"/>
      <c r="B126" s="86"/>
      <c r="C126" s="86"/>
      <c r="D126" s="85"/>
      <c r="E126" s="85"/>
      <c r="F126" s="85"/>
      <c r="G126" s="85"/>
      <c r="H126" s="85"/>
    </row>
  </sheetData>
  <mergeCells count="21">
    <mergeCell ref="A67:G67"/>
    <mergeCell ref="A1:H1"/>
    <mergeCell ref="A2:D2"/>
    <mergeCell ref="F2:H2"/>
    <mergeCell ref="A6:G6"/>
    <mergeCell ref="A11:G11"/>
    <mergeCell ref="A23:G23"/>
    <mergeCell ref="A36:G36"/>
    <mergeCell ref="A43:G43"/>
    <mergeCell ref="A50:G50"/>
    <mergeCell ref="A56:G56"/>
    <mergeCell ref="A60:G60"/>
    <mergeCell ref="A115:H115"/>
    <mergeCell ref="A116:E120"/>
    <mergeCell ref="A72:G72"/>
    <mergeCell ref="A86:G86"/>
    <mergeCell ref="A104:G104"/>
    <mergeCell ref="A112:G112"/>
    <mergeCell ref="A113:B113"/>
    <mergeCell ref="F113:G113"/>
    <mergeCell ref="D114:G114"/>
  </mergeCells>
  <conditionalFormatting sqref="F3:G3 F105:G105 G45 G47">
    <cfRule type="cellIs" dxfId="8" priority="3" stopIfTrue="1" operator="equal">
      <formula>0</formula>
    </cfRule>
  </conditionalFormatting>
  <conditionalFormatting sqref="G46">
    <cfRule type="cellIs" dxfId="7"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election activeCell="H10" sqref="H10"/>
    </sheetView>
  </sheetViews>
  <sheetFormatPr defaultColWidth="9.140625" defaultRowHeight="12.75" outlineLevelRow="1"/>
  <cols>
    <col min="1" max="1" width="9.85546875" style="88" customWidth="1"/>
    <col min="2" max="2" width="8.28515625" style="88" bestFit="1" customWidth="1"/>
    <col min="3" max="3" width="8.7109375" style="88" bestFit="1" customWidth="1"/>
    <col min="4" max="4" width="50.85546875" style="89" customWidth="1"/>
    <col min="5" max="5" width="6.42578125" style="90" customWidth="1"/>
    <col min="6" max="6" width="8.7109375" style="91" customWidth="1"/>
    <col min="7" max="7" width="12.28515625" style="83" customWidth="1"/>
    <col min="8" max="8" width="16.28515625" style="1" customWidth="1"/>
    <col min="9" max="9" width="6.7109375" style="1" customWidth="1"/>
    <col min="10" max="10" width="19.7109375" style="1" customWidth="1"/>
    <col min="11" max="16384" width="9.140625" style="1"/>
  </cols>
  <sheetData>
    <row r="1" spans="1:8" ht="20.100000000000001" customHeight="1" thickBot="1">
      <c r="A1" s="133" t="s">
        <v>206</v>
      </c>
      <c r="B1" s="133"/>
      <c r="C1" s="133"/>
      <c r="D1" s="133"/>
      <c r="E1" s="133"/>
      <c r="F1" s="133"/>
      <c r="G1" s="133"/>
      <c r="H1" s="133"/>
    </row>
    <row r="2" spans="1:8" ht="20.100000000000001" customHeight="1" thickBot="1">
      <c r="A2" s="133" t="s">
        <v>222</v>
      </c>
      <c r="B2" s="133"/>
      <c r="C2" s="133"/>
      <c r="D2" s="133"/>
      <c r="E2" s="94"/>
      <c r="F2" s="133" t="s">
        <v>223</v>
      </c>
      <c r="G2" s="133"/>
      <c r="H2" s="133"/>
    </row>
    <row r="3" spans="1:8" ht="26.25" thickBot="1">
      <c r="A3" s="3" t="s">
        <v>1</v>
      </c>
      <c r="B3" s="3" t="s">
        <v>2</v>
      </c>
      <c r="C3" s="3" t="s">
        <v>3</v>
      </c>
      <c r="D3" s="3" t="s">
        <v>4</v>
      </c>
      <c r="E3" s="3" t="s">
        <v>5</v>
      </c>
      <c r="F3" s="4" t="s">
        <v>6</v>
      </c>
      <c r="G3" s="5" t="s">
        <v>7</v>
      </c>
      <c r="H3" s="6" t="s">
        <v>8</v>
      </c>
    </row>
    <row r="4" spans="1:8" ht="20.100000000000001" customHeight="1">
      <c r="A4" s="7">
        <v>1</v>
      </c>
      <c r="B4" s="7"/>
      <c r="C4" s="7"/>
      <c r="D4" s="8" t="s">
        <v>65</v>
      </c>
      <c r="E4" s="8"/>
      <c r="F4" s="10"/>
      <c r="G4" s="10"/>
      <c r="H4" s="11"/>
    </row>
    <row r="5" spans="1:8" ht="20.100000000000001" customHeight="1" outlineLevel="1">
      <c r="A5" s="23" t="s">
        <v>219</v>
      </c>
      <c r="B5" s="32"/>
      <c r="C5" s="18"/>
      <c r="D5" s="33" t="s">
        <v>67</v>
      </c>
      <c r="E5" s="23"/>
      <c r="F5" s="27"/>
      <c r="G5" s="27"/>
      <c r="H5" s="21"/>
    </row>
    <row r="6" spans="1:8" ht="58.9" customHeight="1" outlineLevel="1">
      <c r="A6" s="23" t="s">
        <v>235</v>
      </c>
      <c r="B6" s="29">
        <v>87490</v>
      </c>
      <c r="C6" s="23" t="s">
        <v>13</v>
      </c>
      <c r="D6" s="126" t="s">
        <v>274</v>
      </c>
      <c r="E6" s="23" t="s">
        <v>33</v>
      </c>
      <c r="F6" s="27">
        <v>112</v>
      </c>
      <c r="G6" s="31">
        <v>38.72</v>
      </c>
      <c r="H6" s="15">
        <f>F6*G6</f>
        <v>4336.6399999999994</v>
      </c>
    </row>
    <row r="7" spans="1:8" ht="28.15" customHeight="1" outlineLevel="1">
      <c r="A7" s="23" t="s">
        <v>236</v>
      </c>
      <c r="B7" s="29">
        <v>97622</v>
      </c>
      <c r="C7" s="23" t="s">
        <v>13</v>
      </c>
      <c r="D7" s="119" t="s">
        <v>70</v>
      </c>
      <c r="E7" s="23" t="s">
        <v>33</v>
      </c>
      <c r="F7" s="27">
        <v>1.5</v>
      </c>
      <c r="G7" s="31">
        <v>40.46</v>
      </c>
      <c r="H7" s="15">
        <f>F7*G7</f>
        <v>60.69</v>
      </c>
    </row>
    <row r="8" spans="1:8" ht="43.15" customHeight="1" outlineLevel="1">
      <c r="A8" s="23" t="s">
        <v>237</v>
      </c>
      <c r="B8" s="29">
        <v>96369</v>
      </c>
      <c r="C8" s="23" t="s">
        <v>13</v>
      </c>
      <c r="D8" s="119" t="s">
        <v>74</v>
      </c>
      <c r="E8" s="12" t="s">
        <v>33</v>
      </c>
      <c r="F8" s="27">
        <v>14.1</v>
      </c>
      <c r="G8" s="31">
        <v>156.09</v>
      </c>
      <c r="H8" s="15">
        <f>F8*G8</f>
        <v>2200.8690000000001</v>
      </c>
    </row>
    <row r="9" spans="1:8" ht="43.15" customHeight="1" outlineLevel="1">
      <c r="A9" s="23" t="s">
        <v>11</v>
      </c>
      <c r="B9" s="23">
        <v>95465</v>
      </c>
      <c r="C9" s="23" t="s">
        <v>13</v>
      </c>
      <c r="D9" s="24" t="s">
        <v>202</v>
      </c>
      <c r="E9" s="23" t="s">
        <v>33</v>
      </c>
      <c r="F9" s="27">
        <v>15.42</v>
      </c>
      <c r="G9" s="31">
        <v>117.21</v>
      </c>
      <c r="H9" s="15">
        <f>F9*G9</f>
        <v>1807.3781999999999</v>
      </c>
    </row>
    <row r="10" spans="1:8" ht="20.100000000000001" customHeight="1" outlineLevel="1">
      <c r="A10" s="134" t="s">
        <v>16</v>
      </c>
      <c r="B10" s="135"/>
      <c r="C10" s="135"/>
      <c r="D10" s="135"/>
      <c r="E10" s="135"/>
      <c r="F10" s="135"/>
      <c r="G10" s="135"/>
      <c r="H10" s="17">
        <f>SUM(H6:H9)</f>
        <v>8405.5771999999979</v>
      </c>
    </row>
    <row r="11" spans="1:8" ht="20.100000000000001" customHeight="1">
      <c r="A11" s="35">
        <v>2</v>
      </c>
      <c r="B11" s="36"/>
      <c r="C11" s="36"/>
      <c r="D11" s="8" t="s">
        <v>76</v>
      </c>
      <c r="E11" s="8"/>
      <c r="F11" s="10"/>
      <c r="G11" s="10"/>
      <c r="H11" s="11"/>
    </row>
    <row r="12" spans="1:8" ht="20.100000000000001" customHeight="1" outlineLevel="1">
      <c r="A12" s="19" t="s">
        <v>19</v>
      </c>
      <c r="B12" s="19"/>
      <c r="C12" s="19"/>
      <c r="D12" s="37" t="s">
        <v>279</v>
      </c>
      <c r="E12" s="37"/>
      <c r="F12" s="27"/>
      <c r="G12" s="38"/>
      <c r="H12" s="38"/>
    </row>
    <row r="13" spans="1:8" ht="42" customHeight="1" outlineLevel="1">
      <c r="A13" s="12" t="s">
        <v>21</v>
      </c>
      <c r="B13" s="12">
        <v>68050</v>
      </c>
      <c r="C13" s="23" t="s">
        <v>13</v>
      </c>
      <c r="D13" s="119" t="s">
        <v>83</v>
      </c>
      <c r="E13" s="23" t="s">
        <v>33</v>
      </c>
      <c r="F13" s="27">
        <v>6.72</v>
      </c>
      <c r="G13" s="39">
        <v>317.27</v>
      </c>
      <c r="H13" s="39">
        <f>F13*G13</f>
        <v>2132.0544</v>
      </c>
    </row>
    <row r="14" spans="1:8" ht="32.450000000000003" customHeight="1" outlineLevel="1">
      <c r="A14" s="12" t="s">
        <v>25</v>
      </c>
      <c r="B14" s="12">
        <v>11718</v>
      </c>
      <c r="C14" s="23" t="s">
        <v>80</v>
      </c>
      <c r="D14" s="119" t="s">
        <v>218</v>
      </c>
      <c r="E14" s="23" t="s">
        <v>33</v>
      </c>
      <c r="F14" s="27">
        <v>7</v>
      </c>
      <c r="G14" s="39">
        <v>442.5</v>
      </c>
      <c r="H14" s="39">
        <f>F14*G14</f>
        <v>3097.5</v>
      </c>
    </row>
    <row r="15" spans="1:8" ht="42.6" customHeight="1" outlineLevel="1">
      <c r="A15" s="12" t="s">
        <v>238</v>
      </c>
      <c r="B15" s="12">
        <v>9714</v>
      </c>
      <c r="C15" s="23" t="s">
        <v>80</v>
      </c>
      <c r="D15" s="119" t="s">
        <v>203</v>
      </c>
      <c r="E15" s="12" t="s">
        <v>81</v>
      </c>
      <c r="F15" s="27">
        <v>1</v>
      </c>
      <c r="G15" s="39">
        <v>634.49</v>
      </c>
      <c r="H15" s="39">
        <f>F15*G15</f>
        <v>634.49</v>
      </c>
    </row>
    <row r="16" spans="1:8" ht="31.15" customHeight="1" outlineLevel="1">
      <c r="A16" s="12" t="s">
        <v>239</v>
      </c>
      <c r="B16" s="12">
        <v>11556</v>
      </c>
      <c r="C16" s="23" t="s">
        <v>80</v>
      </c>
      <c r="D16" s="99" t="s">
        <v>281</v>
      </c>
      <c r="E16" s="23" t="s">
        <v>33</v>
      </c>
      <c r="F16" s="27">
        <v>4</v>
      </c>
      <c r="G16" s="39">
        <v>355</v>
      </c>
      <c r="H16" s="39">
        <f>F16*G16</f>
        <v>1420</v>
      </c>
    </row>
    <row r="17" spans="1:13" s="40" customFormat="1" ht="20.100000000000001" customHeight="1" outlineLevel="1">
      <c r="A17" s="19" t="s">
        <v>240</v>
      </c>
      <c r="B17" s="19"/>
      <c r="C17" s="19"/>
      <c r="D17" s="37" t="s">
        <v>277</v>
      </c>
      <c r="E17" s="37"/>
      <c r="F17" s="27"/>
      <c r="G17" s="27"/>
      <c r="H17" s="21"/>
      <c r="I17" s="1"/>
    </row>
    <row r="18" spans="1:13" s="40" customFormat="1" outlineLevel="1">
      <c r="A18" s="23" t="s">
        <v>283</v>
      </c>
      <c r="B18" s="23">
        <v>150331</v>
      </c>
      <c r="C18" s="23" t="s">
        <v>282</v>
      </c>
      <c r="D18" s="100" t="s">
        <v>278</v>
      </c>
      <c r="E18" s="23" t="s">
        <v>33</v>
      </c>
      <c r="F18" s="27">
        <v>6</v>
      </c>
      <c r="G18" s="31">
        <v>279.61</v>
      </c>
      <c r="H18" s="15">
        <f>F18*G18</f>
        <v>1677.66</v>
      </c>
      <c r="I18" s="1"/>
    </row>
    <row r="19" spans="1:13" ht="20.100000000000001" customHeight="1" outlineLevel="1">
      <c r="A19" s="134" t="s">
        <v>16</v>
      </c>
      <c r="B19" s="135"/>
      <c r="C19" s="135"/>
      <c r="D19" s="135"/>
      <c r="E19" s="135"/>
      <c r="F19" s="135"/>
      <c r="G19" s="135"/>
      <c r="H19" s="17">
        <f>SUM(H13:H18)</f>
        <v>8961.7044000000005</v>
      </c>
      <c r="M19" s="40"/>
    </row>
    <row r="20" spans="1:13" ht="20.100000000000001" customHeight="1">
      <c r="A20" s="7">
        <v>3</v>
      </c>
      <c r="B20" s="36"/>
      <c r="C20" s="36"/>
      <c r="D20" s="8" t="s">
        <v>89</v>
      </c>
      <c r="E20" s="8"/>
      <c r="F20" s="10"/>
      <c r="G20" s="10"/>
      <c r="H20" s="11"/>
    </row>
    <row r="21" spans="1:13" ht="40.9" customHeight="1" outlineLevel="1">
      <c r="A21" s="23" t="s">
        <v>29</v>
      </c>
      <c r="B21" s="23">
        <v>94441</v>
      </c>
      <c r="C21" s="23" t="s">
        <v>13</v>
      </c>
      <c r="D21" s="124" t="s">
        <v>92</v>
      </c>
      <c r="E21" s="23" t="s">
        <v>33</v>
      </c>
      <c r="F21" s="27">
        <v>90.9</v>
      </c>
      <c r="G21" s="31">
        <v>26.78</v>
      </c>
      <c r="H21" s="15">
        <f t="shared" ref="H21:H23" si="0">F21*G21</f>
        <v>2434.3020000000001</v>
      </c>
    </row>
    <row r="22" spans="1:13" ht="53.45" customHeight="1" outlineLevel="1">
      <c r="A22" s="23" t="s">
        <v>41</v>
      </c>
      <c r="B22" s="23">
        <v>94221</v>
      </c>
      <c r="C22" s="23" t="s">
        <v>13</v>
      </c>
      <c r="D22" s="24" t="s">
        <v>275</v>
      </c>
      <c r="E22" s="23" t="s">
        <v>63</v>
      </c>
      <c r="F22" s="27">
        <v>15.6</v>
      </c>
      <c r="G22" s="31">
        <v>16.170000000000002</v>
      </c>
      <c r="H22" s="15">
        <f t="shared" si="0"/>
        <v>252.25200000000001</v>
      </c>
    </row>
    <row r="23" spans="1:13" ht="20.100000000000001" customHeight="1" outlineLevel="1">
      <c r="A23" s="23" t="s">
        <v>291</v>
      </c>
      <c r="B23" s="23">
        <v>92540</v>
      </c>
      <c r="C23" s="23" t="s">
        <v>13</v>
      </c>
      <c r="D23" s="24" t="s">
        <v>94</v>
      </c>
      <c r="E23" s="23" t="s">
        <v>33</v>
      </c>
      <c r="F23" s="27">
        <v>30</v>
      </c>
      <c r="G23" s="31">
        <v>67.77</v>
      </c>
      <c r="H23" s="15">
        <f t="shared" si="0"/>
        <v>2033.1</v>
      </c>
    </row>
    <row r="24" spans="1:13" ht="20.100000000000001" customHeight="1" outlineLevel="1">
      <c r="A24" s="134" t="s">
        <v>16</v>
      </c>
      <c r="B24" s="135"/>
      <c r="C24" s="135"/>
      <c r="D24" s="135"/>
      <c r="E24" s="135"/>
      <c r="F24" s="135"/>
      <c r="G24" s="135"/>
      <c r="H24" s="17">
        <f>SUM(H21:H21)</f>
        <v>2434.3020000000001</v>
      </c>
    </row>
    <row r="25" spans="1:13" ht="20.100000000000001" customHeight="1">
      <c r="A25" s="7">
        <v>4</v>
      </c>
      <c r="B25" s="36"/>
      <c r="C25" s="36"/>
      <c r="D25" s="8" t="s">
        <v>101</v>
      </c>
      <c r="E25" s="8"/>
      <c r="F25" s="11"/>
      <c r="G25" s="10"/>
      <c r="H25" s="11"/>
    </row>
    <row r="26" spans="1:13" ht="45.6" customHeight="1" outlineLevel="1">
      <c r="A26" s="23" t="s">
        <v>49</v>
      </c>
      <c r="B26" s="23">
        <v>96116</v>
      </c>
      <c r="C26" s="23" t="s">
        <v>13</v>
      </c>
      <c r="D26" s="124" t="s">
        <v>105</v>
      </c>
      <c r="E26" s="23" t="s">
        <v>33</v>
      </c>
      <c r="F26" s="27">
        <v>73</v>
      </c>
      <c r="G26" s="31">
        <v>48.28</v>
      </c>
      <c r="H26" s="15">
        <f>F26*G26</f>
        <v>3524.44</v>
      </c>
    </row>
    <row r="27" spans="1:13" ht="20.100000000000001" customHeight="1" outlineLevel="1">
      <c r="A27" s="134" t="s">
        <v>16</v>
      </c>
      <c r="B27" s="135"/>
      <c r="C27" s="135"/>
      <c r="D27" s="135"/>
      <c r="E27" s="135"/>
      <c r="F27" s="135"/>
      <c r="G27" s="135"/>
      <c r="H27" s="17">
        <f>SUM(H26:H26)</f>
        <v>3524.44</v>
      </c>
    </row>
    <row r="28" spans="1:13" ht="20.100000000000001" customHeight="1">
      <c r="A28" s="7">
        <v>5</v>
      </c>
      <c r="B28" s="7"/>
      <c r="C28" s="7"/>
      <c r="D28" s="8" t="s">
        <v>108</v>
      </c>
      <c r="E28" s="8"/>
      <c r="F28" s="10"/>
      <c r="G28" s="10"/>
      <c r="H28" s="11"/>
    </row>
    <row r="29" spans="1:13" ht="20.100000000000001" customHeight="1">
      <c r="A29" s="18" t="s">
        <v>66</v>
      </c>
      <c r="B29" s="19"/>
      <c r="C29" s="19"/>
      <c r="D29" s="33" t="s">
        <v>110</v>
      </c>
      <c r="E29" s="20"/>
      <c r="F29" s="22"/>
      <c r="G29" s="22"/>
      <c r="H29" s="22"/>
    </row>
    <row r="30" spans="1:13" ht="30" customHeight="1" outlineLevel="1">
      <c r="A30" s="64" t="s">
        <v>241</v>
      </c>
      <c r="B30" s="23">
        <v>87260</v>
      </c>
      <c r="C30" s="23" t="s">
        <v>13</v>
      </c>
      <c r="D30" s="24" t="s">
        <v>116</v>
      </c>
      <c r="E30" s="23" t="s">
        <v>33</v>
      </c>
      <c r="F30" s="27">
        <v>73</v>
      </c>
      <c r="G30" s="31">
        <v>82.91</v>
      </c>
      <c r="H30" s="15">
        <f>F30*G30</f>
        <v>6052.4299999999994</v>
      </c>
    </row>
    <row r="31" spans="1:13" ht="20.100000000000001" customHeight="1" outlineLevel="1">
      <c r="A31" s="134" t="s">
        <v>16</v>
      </c>
      <c r="B31" s="135"/>
      <c r="C31" s="135"/>
      <c r="D31" s="135"/>
      <c r="E31" s="135"/>
      <c r="F31" s="135"/>
      <c r="G31" s="135"/>
      <c r="H31" s="17">
        <f>SUM(H30:H30)</f>
        <v>6052.4299999999994</v>
      </c>
    </row>
    <row r="32" spans="1:13" ht="20.100000000000001" customHeight="1">
      <c r="A32" s="7">
        <v>6</v>
      </c>
      <c r="B32" s="7"/>
      <c r="C32" s="7"/>
      <c r="D32" s="8" t="s">
        <v>120</v>
      </c>
      <c r="E32" s="8"/>
      <c r="F32" s="10"/>
      <c r="G32" s="10"/>
      <c r="H32" s="11"/>
    </row>
    <row r="33" spans="1:9" ht="20.100000000000001" customHeight="1" outlineLevel="1">
      <c r="A33" s="23" t="s">
        <v>77</v>
      </c>
      <c r="B33" s="23">
        <v>88489</v>
      </c>
      <c r="C33" s="23" t="s">
        <v>13</v>
      </c>
      <c r="D33" s="24" t="s">
        <v>284</v>
      </c>
      <c r="E33" s="23" t="s">
        <v>33</v>
      </c>
      <c r="F33" s="27">
        <v>495</v>
      </c>
      <c r="G33" s="31">
        <v>9.89</v>
      </c>
      <c r="H33" s="15">
        <f>F33*G33</f>
        <v>4895.55</v>
      </c>
    </row>
    <row r="34" spans="1:9" ht="24.6" customHeight="1" outlineLevel="1">
      <c r="A34" s="23" t="s">
        <v>84</v>
      </c>
      <c r="B34" s="23">
        <v>84661</v>
      </c>
      <c r="C34" s="23" t="s">
        <v>13</v>
      </c>
      <c r="D34" s="24" t="s">
        <v>289</v>
      </c>
      <c r="E34" s="23" t="s">
        <v>33</v>
      </c>
      <c r="F34" s="27">
        <v>28</v>
      </c>
      <c r="G34" s="31">
        <v>15.97</v>
      </c>
      <c r="H34" s="15">
        <f>F34*G34</f>
        <v>447.16</v>
      </c>
    </row>
    <row r="35" spans="1:9" ht="48" customHeight="1" outlineLevel="1">
      <c r="A35" s="23" t="s">
        <v>85</v>
      </c>
      <c r="B35" s="23">
        <v>96130</v>
      </c>
      <c r="C35" s="23" t="s">
        <v>13</v>
      </c>
      <c r="D35" s="24" t="s">
        <v>285</v>
      </c>
      <c r="E35" s="23" t="s">
        <v>33</v>
      </c>
      <c r="F35" s="27">
        <v>60</v>
      </c>
      <c r="G35" s="31">
        <v>14.44</v>
      </c>
      <c r="H35" s="15">
        <f>F35*G35</f>
        <v>866.4</v>
      </c>
    </row>
    <row r="36" spans="1:9" ht="44.45" customHeight="1" outlineLevel="1">
      <c r="A36" s="23" t="s">
        <v>87</v>
      </c>
      <c r="B36" s="23">
        <v>2278</v>
      </c>
      <c r="C36" s="23" t="s">
        <v>80</v>
      </c>
      <c r="D36" s="24" t="s">
        <v>276</v>
      </c>
      <c r="E36" s="23" t="s">
        <v>33</v>
      </c>
      <c r="F36" s="27">
        <v>58</v>
      </c>
      <c r="G36" s="31">
        <v>8.5299999999999994</v>
      </c>
      <c r="H36" s="15">
        <f>F36*G36</f>
        <v>494.73999999999995</v>
      </c>
    </row>
    <row r="37" spans="1:9" ht="20.100000000000001" customHeight="1" outlineLevel="1">
      <c r="A37" s="134" t="s">
        <v>16</v>
      </c>
      <c r="B37" s="135"/>
      <c r="C37" s="135"/>
      <c r="D37" s="135"/>
      <c r="E37" s="135"/>
      <c r="F37" s="135"/>
      <c r="G37" s="135"/>
      <c r="H37" s="17">
        <f>SUM(H33:H33)</f>
        <v>4895.55</v>
      </c>
    </row>
    <row r="38" spans="1:9" s="43" customFormat="1" ht="20.100000000000001" customHeight="1">
      <c r="A38" s="35">
        <v>7</v>
      </c>
      <c r="B38" s="35"/>
      <c r="C38" s="35"/>
      <c r="D38" s="44" t="s">
        <v>125</v>
      </c>
      <c r="E38" s="45"/>
      <c r="F38" s="46"/>
      <c r="G38" s="46"/>
      <c r="H38" s="11"/>
      <c r="I38" s="1"/>
    </row>
    <row r="39" spans="1:9" s="43" customFormat="1" ht="20.100000000000001" customHeight="1" outlineLevel="1">
      <c r="A39" s="25" t="s">
        <v>90</v>
      </c>
      <c r="B39" s="25"/>
      <c r="C39" s="25"/>
      <c r="D39" s="47" t="s">
        <v>127</v>
      </c>
      <c r="E39" s="48"/>
      <c r="F39" s="27"/>
      <c r="G39" s="15"/>
      <c r="H39" s="15"/>
      <c r="I39" s="1"/>
    </row>
    <row r="40" spans="1:9" s="43" customFormat="1" ht="20.100000000000001" customHeight="1" outlineLevel="1">
      <c r="A40" s="28" t="s">
        <v>242</v>
      </c>
      <c r="B40" s="12">
        <v>89848</v>
      </c>
      <c r="C40" s="28" t="s">
        <v>13</v>
      </c>
      <c r="D40" s="49" t="s">
        <v>129</v>
      </c>
      <c r="E40" s="28" t="s">
        <v>63</v>
      </c>
      <c r="F40" s="27">
        <v>10</v>
      </c>
      <c r="G40" s="31">
        <v>20.16</v>
      </c>
      <c r="H40" s="15">
        <f>F40*G40</f>
        <v>201.6</v>
      </c>
      <c r="I40" s="1"/>
    </row>
    <row r="41" spans="1:9" s="43" customFormat="1" ht="20.100000000000001" customHeight="1" outlineLevel="1">
      <c r="A41" s="28" t="s">
        <v>243</v>
      </c>
      <c r="B41" s="12">
        <v>91785</v>
      </c>
      <c r="C41" s="12" t="s">
        <v>13</v>
      </c>
      <c r="D41" s="50" t="s">
        <v>131</v>
      </c>
      <c r="E41" s="12" t="s">
        <v>63</v>
      </c>
      <c r="F41" s="27">
        <v>27.78</v>
      </c>
      <c r="G41" s="31">
        <v>34.97</v>
      </c>
      <c r="H41" s="15">
        <f t="shared" ref="H41:H42" si="1">F41*G41</f>
        <v>971.46659999999997</v>
      </c>
      <c r="I41" s="1"/>
    </row>
    <row r="42" spans="1:9" s="43" customFormat="1" ht="30" customHeight="1" outlineLevel="1">
      <c r="A42" s="28" t="s">
        <v>244</v>
      </c>
      <c r="B42" s="51">
        <v>89449</v>
      </c>
      <c r="C42" s="34" t="s">
        <v>13</v>
      </c>
      <c r="D42" s="129" t="s">
        <v>135</v>
      </c>
      <c r="E42" s="34" t="s">
        <v>63</v>
      </c>
      <c r="F42" s="41">
        <v>20</v>
      </c>
      <c r="G42" s="42">
        <v>12.39</v>
      </c>
      <c r="H42" s="15">
        <f t="shared" si="1"/>
        <v>247.8</v>
      </c>
      <c r="I42" s="1"/>
    </row>
    <row r="43" spans="1:9" s="43" customFormat="1" ht="20.100000000000001" customHeight="1" outlineLevel="1">
      <c r="A43" s="134" t="s">
        <v>16</v>
      </c>
      <c r="B43" s="135"/>
      <c r="C43" s="135"/>
      <c r="D43" s="135"/>
      <c r="E43" s="135"/>
      <c r="F43" s="135"/>
      <c r="G43" s="135"/>
      <c r="H43" s="17">
        <f>SUM(H40:H42)</f>
        <v>1420.8665999999998</v>
      </c>
      <c r="I43" s="1"/>
    </row>
    <row r="44" spans="1:9" ht="20.100000000000001" customHeight="1">
      <c r="A44" s="7">
        <v>8</v>
      </c>
      <c r="B44" s="7"/>
      <c r="C44" s="7"/>
      <c r="D44" s="8" t="s">
        <v>146</v>
      </c>
      <c r="E44" s="8"/>
      <c r="F44" s="10"/>
      <c r="G44" s="10"/>
      <c r="H44" s="11"/>
    </row>
    <row r="45" spans="1:9" s="43" customFormat="1" ht="20.100000000000001" customHeight="1" outlineLevel="1">
      <c r="A45" s="55" t="s">
        <v>102</v>
      </c>
      <c r="B45" s="56"/>
      <c r="C45" s="56"/>
      <c r="D45" s="57" t="s">
        <v>152</v>
      </c>
      <c r="E45" s="58"/>
      <c r="F45" s="59"/>
      <c r="G45" s="59"/>
      <c r="H45" s="60"/>
      <c r="I45" s="1"/>
    </row>
    <row r="46" spans="1:9" s="43" customFormat="1" ht="20.100000000000001" customHeight="1" outlineLevel="1">
      <c r="A46" s="29" t="s">
        <v>245</v>
      </c>
      <c r="B46" s="29" t="s">
        <v>154</v>
      </c>
      <c r="C46" s="29" t="s">
        <v>13</v>
      </c>
      <c r="D46" s="24" t="s">
        <v>155</v>
      </c>
      <c r="E46" s="28" t="s">
        <v>81</v>
      </c>
      <c r="F46" s="27">
        <v>3</v>
      </c>
      <c r="G46" s="31">
        <v>13.89</v>
      </c>
      <c r="H46" s="15">
        <f>F46*G46</f>
        <v>41.67</v>
      </c>
      <c r="I46" s="1"/>
    </row>
    <row r="47" spans="1:9" s="43" customFormat="1" ht="20.100000000000001" customHeight="1" outlineLevel="1">
      <c r="A47" s="55" t="s">
        <v>104</v>
      </c>
      <c r="B47" s="62"/>
      <c r="C47" s="62"/>
      <c r="D47" s="63" t="s">
        <v>161</v>
      </c>
      <c r="E47" s="28"/>
      <c r="F47" s="59"/>
      <c r="G47" s="59"/>
      <c r="H47" s="15"/>
      <c r="I47" s="1"/>
    </row>
    <row r="48" spans="1:9" s="43" customFormat="1" ht="25.5" outlineLevel="1">
      <c r="A48" s="29" t="s">
        <v>246</v>
      </c>
      <c r="B48" s="23">
        <v>91831</v>
      </c>
      <c r="C48" s="23" t="s">
        <v>13</v>
      </c>
      <c r="D48" s="24" t="s">
        <v>163</v>
      </c>
      <c r="E48" s="29" t="s">
        <v>63</v>
      </c>
      <c r="F48" s="27">
        <v>41</v>
      </c>
      <c r="G48" s="31">
        <v>5.91</v>
      </c>
      <c r="H48" s="15">
        <f>F48*G48</f>
        <v>242.31</v>
      </c>
      <c r="I48" s="1"/>
    </row>
    <row r="49" spans="1:12" s="43" customFormat="1" ht="20.100000000000001" customHeight="1" outlineLevel="1">
      <c r="A49" s="32" t="s">
        <v>106</v>
      </c>
      <c r="B49" s="18"/>
      <c r="C49" s="18"/>
      <c r="D49" s="37" t="s">
        <v>168</v>
      </c>
      <c r="E49" s="50"/>
      <c r="F49" s="27"/>
      <c r="G49" s="27"/>
      <c r="H49" s="15"/>
      <c r="I49" s="1"/>
    </row>
    <row r="50" spans="1:12" s="43" customFormat="1" ht="40.15" customHeight="1" outlineLevel="1">
      <c r="A50" s="29" t="s">
        <v>247</v>
      </c>
      <c r="B50" s="64">
        <v>91928</v>
      </c>
      <c r="C50" s="64" t="s">
        <v>13</v>
      </c>
      <c r="D50" s="124" t="s">
        <v>169</v>
      </c>
      <c r="E50" s="50" t="s">
        <v>63</v>
      </c>
      <c r="F50" s="27">
        <v>62</v>
      </c>
      <c r="G50" s="27">
        <v>3.94</v>
      </c>
      <c r="H50" s="15">
        <f>F50*G50</f>
        <v>244.28</v>
      </c>
      <c r="I50" s="1"/>
    </row>
    <row r="51" spans="1:12" s="43" customFormat="1" ht="27" customHeight="1" outlineLevel="1">
      <c r="A51" s="29" t="s">
        <v>248</v>
      </c>
      <c r="B51" s="29">
        <v>91927</v>
      </c>
      <c r="C51" s="29" t="s">
        <v>13</v>
      </c>
      <c r="D51" s="61" t="s">
        <v>286</v>
      </c>
      <c r="E51" s="29" t="s">
        <v>63</v>
      </c>
      <c r="F51" s="97">
        <v>40</v>
      </c>
      <c r="G51" s="96">
        <v>3.14</v>
      </c>
      <c r="H51" s="15">
        <f>F51*G51</f>
        <v>125.60000000000001</v>
      </c>
      <c r="I51" s="1"/>
    </row>
    <row r="52" spans="1:12" s="72" customFormat="1" ht="20.100000000000001" customHeight="1" outlineLevel="1">
      <c r="A52" s="65">
        <v>9</v>
      </c>
      <c r="B52" s="65"/>
      <c r="C52" s="65"/>
      <c r="D52" s="66" t="s">
        <v>172</v>
      </c>
      <c r="E52" s="67"/>
      <c r="F52" s="68"/>
      <c r="G52" s="68"/>
      <c r="H52" s="69"/>
      <c r="I52" s="1"/>
      <c r="J52" s="70"/>
      <c r="K52" s="71"/>
      <c r="L52" s="71"/>
    </row>
    <row r="53" spans="1:12" s="43" customFormat="1" ht="20.100000000000001" customHeight="1" outlineLevel="1">
      <c r="A53" s="73" t="s">
        <v>109</v>
      </c>
      <c r="B53" s="56">
        <v>91994</v>
      </c>
      <c r="C53" s="56" t="s">
        <v>13</v>
      </c>
      <c r="D53" s="74" t="s">
        <v>174</v>
      </c>
      <c r="E53" s="56" t="s">
        <v>81</v>
      </c>
      <c r="F53" s="59">
        <v>5</v>
      </c>
      <c r="G53" s="95">
        <v>18.559999999999999</v>
      </c>
      <c r="H53" s="75">
        <f>F53*G53</f>
        <v>92.8</v>
      </c>
      <c r="I53" s="1"/>
    </row>
    <row r="54" spans="1:12" s="43" customFormat="1" ht="20.100000000000001" customHeight="1" outlineLevel="1">
      <c r="A54" s="73" t="s">
        <v>118</v>
      </c>
      <c r="B54" s="56">
        <v>91990</v>
      </c>
      <c r="C54" s="56" t="s">
        <v>13</v>
      </c>
      <c r="D54" s="74" t="s">
        <v>176</v>
      </c>
      <c r="E54" s="56" t="s">
        <v>81</v>
      </c>
      <c r="F54" s="59">
        <v>3</v>
      </c>
      <c r="G54" s="95">
        <v>26.03</v>
      </c>
      <c r="H54" s="75">
        <f>F54*G54</f>
        <v>78.09</v>
      </c>
      <c r="I54" s="1"/>
    </row>
    <row r="55" spans="1:12" s="43" customFormat="1" ht="20.100000000000001" customHeight="1" outlineLevel="1">
      <c r="A55" s="73" t="s">
        <v>104</v>
      </c>
      <c r="B55" s="23">
        <v>97592</v>
      </c>
      <c r="C55" s="23" t="s">
        <v>13</v>
      </c>
      <c r="D55" s="24" t="s">
        <v>177</v>
      </c>
      <c r="E55" s="23" t="s">
        <v>81</v>
      </c>
      <c r="F55" s="27">
        <v>6</v>
      </c>
      <c r="G55" s="31">
        <v>76.959999999999994</v>
      </c>
      <c r="H55" s="15">
        <f>F55*G55</f>
        <v>461.76</v>
      </c>
      <c r="I55" s="1"/>
    </row>
    <row r="56" spans="1:12" s="43" customFormat="1" ht="20.100000000000001" customHeight="1" outlineLevel="1">
      <c r="A56" s="134" t="s">
        <v>16</v>
      </c>
      <c r="B56" s="135"/>
      <c r="C56" s="135"/>
      <c r="D56" s="135"/>
      <c r="E56" s="135"/>
      <c r="F56" s="135"/>
      <c r="G56" s="135"/>
      <c r="H56" s="17">
        <f>SUM(H45:H54)</f>
        <v>824.75</v>
      </c>
      <c r="I56" s="1"/>
    </row>
    <row r="57" spans="1:12" ht="20.100000000000001" customHeight="1">
      <c r="A57" s="7">
        <v>10</v>
      </c>
      <c r="B57" s="7"/>
      <c r="C57" s="7"/>
      <c r="D57" s="8" t="s">
        <v>178</v>
      </c>
      <c r="E57" s="8"/>
      <c r="F57" s="10"/>
      <c r="G57" s="10"/>
      <c r="H57" s="11"/>
    </row>
    <row r="58" spans="1:12" outlineLevel="1">
      <c r="A58" s="23" t="s">
        <v>199</v>
      </c>
      <c r="B58" s="23">
        <v>72554</v>
      </c>
      <c r="C58" s="23" t="s">
        <v>13</v>
      </c>
      <c r="D58" s="76" t="s">
        <v>182</v>
      </c>
      <c r="E58" s="23" t="s">
        <v>81</v>
      </c>
      <c r="F58" s="27">
        <v>2</v>
      </c>
      <c r="G58" s="31">
        <v>551.5</v>
      </c>
      <c r="H58" s="15">
        <f t="shared" ref="H58:H65" si="2">F58*G58</f>
        <v>1103</v>
      </c>
    </row>
    <row r="59" spans="1:12" ht="20.100000000000001" customHeight="1" outlineLevel="1">
      <c r="A59" s="23" t="s">
        <v>249</v>
      </c>
      <c r="B59" s="23">
        <v>3477</v>
      </c>
      <c r="C59" s="23" t="s">
        <v>80</v>
      </c>
      <c r="D59" s="76" t="s">
        <v>184</v>
      </c>
      <c r="E59" s="23" t="s">
        <v>81</v>
      </c>
      <c r="F59" s="27">
        <v>2</v>
      </c>
      <c r="G59" s="31">
        <v>67.12</v>
      </c>
      <c r="H59" s="15">
        <f t="shared" si="2"/>
        <v>134.24</v>
      </c>
    </row>
    <row r="60" spans="1:12" outlineLevel="1">
      <c r="A60" s="23" t="s">
        <v>250</v>
      </c>
      <c r="B60" s="77" t="s">
        <v>186</v>
      </c>
      <c r="C60" s="23" t="s">
        <v>80</v>
      </c>
      <c r="D60" s="93" t="s">
        <v>187</v>
      </c>
      <c r="E60" s="78" t="s">
        <v>81</v>
      </c>
      <c r="F60" s="15">
        <v>2</v>
      </c>
      <c r="G60" s="108">
        <v>13.54</v>
      </c>
      <c r="H60" s="15">
        <f t="shared" si="2"/>
        <v>27.08</v>
      </c>
    </row>
    <row r="61" spans="1:12" ht="26.45" customHeight="1" outlineLevel="1">
      <c r="A61" s="23" t="s">
        <v>251</v>
      </c>
      <c r="B61" s="28">
        <v>12213</v>
      </c>
      <c r="C61" s="12" t="s">
        <v>80</v>
      </c>
      <c r="D61" s="119" t="s">
        <v>195</v>
      </c>
      <c r="E61" s="12" t="s">
        <v>81</v>
      </c>
      <c r="F61" s="27">
        <v>1</v>
      </c>
      <c r="G61" s="31">
        <v>246.3</v>
      </c>
      <c r="H61" s="15">
        <f>F61*G61</f>
        <v>246.3</v>
      </c>
    </row>
    <row r="62" spans="1:12" ht="30" customHeight="1" outlineLevel="1">
      <c r="A62" s="23" t="s">
        <v>252</v>
      </c>
      <c r="B62" s="23">
        <v>11736</v>
      </c>
      <c r="C62" s="23" t="s">
        <v>80</v>
      </c>
      <c r="D62" s="24" t="s">
        <v>201</v>
      </c>
      <c r="E62" s="23" t="s">
        <v>33</v>
      </c>
      <c r="F62" s="27">
        <v>1</v>
      </c>
      <c r="G62" s="31">
        <v>300.24</v>
      </c>
      <c r="H62" s="15">
        <f>F62*G62</f>
        <v>300.24</v>
      </c>
    </row>
    <row r="63" spans="1:12" ht="51" outlineLevel="1">
      <c r="A63" s="23" t="s">
        <v>253</v>
      </c>
      <c r="B63" s="23">
        <v>12271</v>
      </c>
      <c r="C63" s="23" t="s">
        <v>80</v>
      </c>
      <c r="D63" s="76" t="s">
        <v>264</v>
      </c>
      <c r="E63" s="78" t="s">
        <v>81</v>
      </c>
      <c r="F63" s="27">
        <v>4</v>
      </c>
      <c r="G63" s="31">
        <v>796.85</v>
      </c>
      <c r="H63" s="15">
        <f t="shared" ref="H63:H64" si="3">F63*G63</f>
        <v>3187.4</v>
      </c>
    </row>
    <row r="64" spans="1:12" outlineLevel="1">
      <c r="A64" s="23" t="s">
        <v>254</v>
      </c>
      <c r="B64" s="23">
        <v>2149</v>
      </c>
      <c r="C64" s="23" t="s">
        <v>13</v>
      </c>
      <c r="D64" s="76" t="s">
        <v>287</v>
      </c>
      <c r="E64" s="78" t="s">
        <v>33</v>
      </c>
      <c r="F64" s="27">
        <v>1.68</v>
      </c>
      <c r="G64" s="31">
        <v>27.24</v>
      </c>
      <c r="H64" s="15">
        <f t="shared" si="3"/>
        <v>45.763199999999998</v>
      </c>
    </row>
    <row r="65" spans="1:10" ht="25.5" outlineLevel="1">
      <c r="A65" s="23" t="s">
        <v>288</v>
      </c>
      <c r="B65" s="23">
        <v>9186</v>
      </c>
      <c r="C65" s="23" t="s">
        <v>80</v>
      </c>
      <c r="D65" s="76" t="s">
        <v>189</v>
      </c>
      <c r="E65" s="29" t="s">
        <v>81</v>
      </c>
      <c r="F65" s="27">
        <v>2</v>
      </c>
      <c r="G65" s="31">
        <v>305.98</v>
      </c>
      <c r="H65" s="15">
        <f t="shared" si="2"/>
        <v>611.96</v>
      </c>
    </row>
    <row r="66" spans="1:10" ht="20.100000000000001" customHeight="1" outlineLevel="1">
      <c r="A66" s="134" t="s">
        <v>16</v>
      </c>
      <c r="B66" s="135"/>
      <c r="C66" s="135"/>
      <c r="D66" s="135"/>
      <c r="E66" s="135"/>
      <c r="F66" s="135"/>
      <c r="G66" s="135"/>
      <c r="H66" s="17">
        <f>SUM(H58:H65)</f>
        <v>5655.9832000000006</v>
      </c>
    </row>
    <row r="67" spans="1:10" ht="20.100000000000001" customHeight="1">
      <c r="A67" s="148" t="s">
        <v>191</v>
      </c>
      <c r="B67" s="148"/>
      <c r="C67" s="1"/>
      <c r="D67" s="80"/>
      <c r="E67" s="81"/>
      <c r="F67" s="148" t="s">
        <v>191</v>
      </c>
      <c r="G67" s="148"/>
      <c r="H67" s="82">
        <f>SUM(H66+H56+H43+H37+H31+H27+H24+H19+H10)</f>
        <v>42175.6034</v>
      </c>
      <c r="I67" s="83"/>
    </row>
    <row r="68" spans="1:10" ht="20.100000000000001" customHeight="1">
      <c r="A68" s="120" t="s">
        <v>266</v>
      </c>
      <c r="B68" s="121"/>
      <c r="C68" s="121"/>
      <c r="D68" s="149" t="s">
        <v>267</v>
      </c>
      <c r="E68" s="149"/>
      <c r="F68" s="149"/>
      <c r="G68" s="149"/>
      <c r="H68" s="122">
        <f>H67*1.2471</f>
        <v>52597.195000140004</v>
      </c>
      <c r="J68" s="123"/>
    </row>
    <row r="69" spans="1:10" ht="39" customHeight="1">
      <c r="A69" s="136" t="s">
        <v>270</v>
      </c>
      <c r="B69" s="137"/>
      <c r="C69" s="137"/>
      <c r="D69" s="137"/>
      <c r="E69" s="137"/>
      <c r="F69" s="137"/>
      <c r="G69" s="137"/>
      <c r="H69" s="138"/>
    </row>
    <row r="70" spans="1:10">
      <c r="A70" s="139" t="s">
        <v>192</v>
      </c>
      <c r="B70" s="140"/>
      <c r="C70" s="140"/>
      <c r="D70" s="140"/>
      <c r="E70" s="141"/>
      <c r="F70" s="84" t="s">
        <v>269</v>
      </c>
      <c r="G70" s="84"/>
      <c r="H70" s="84"/>
    </row>
    <row r="71" spans="1:10">
      <c r="A71" s="142"/>
      <c r="B71" s="143"/>
      <c r="C71" s="143"/>
      <c r="D71" s="143"/>
      <c r="E71" s="144"/>
      <c r="F71" s="85"/>
      <c r="G71" s="85"/>
      <c r="H71" s="85"/>
    </row>
    <row r="72" spans="1:10">
      <c r="A72" s="142"/>
      <c r="B72" s="143"/>
      <c r="C72" s="143"/>
      <c r="D72" s="143"/>
      <c r="E72" s="144"/>
      <c r="F72" s="85"/>
      <c r="G72" s="85"/>
      <c r="H72" s="85"/>
    </row>
    <row r="73" spans="1:10">
      <c r="A73" s="142"/>
      <c r="B73" s="143"/>
      <c r="C73" s="143"/>
      <c r="D73" s="143"/>
      <c r="E73" s="144"/>
      <c r="F73" s="85"/>
      <c r="G73" s="85"/>
      <c r="H73" s="85"/>
    </row>
    <row r="74" spans="1:10">
      <c r="A74" s="145"/>
      <c r="B74" s="146"/>
      <c r="C74" s="146"/>
      <c r="D74" s="146"/>
      <c r="E74" s="147"/>
      <c r="F74" s="85"/>
      <c r="G74" s="85"/>
      <c r="H74" s="85"/>
    </row>
    <row r="75" spans="1:10">
      <c r="A75" s="86"/>
      <c r="B75" s="86"/>
      <c r="C75" s="86"/>
      <c r="D75" s="85"/>
      <c r="E75" s="85"/>
      <c r="F75" s="85"/>
      <c r="G75" s="85"/>
      <c r="H75" s="85"/>
    </row>
    <row r="76" spans="1:10">
      <c r="A76" s="86"/>
      <c r="B76" s="86"/>
      <c r="C76" s="86"/>
      <c r="D76" s="85"/>
      <c r="E76" s="85"/>
      <c r="F76" s="85"/>
      <c r="G76" s="85"/>
      <c r="H76" s="85"/>
    </row>
    <row r="77" spans="1:10">
      <c r="A77" s="86"/>
      <c r="B77" s="86"/>
      <c r="C77" s="86"/>
      <c r="D77" s="85"/>
      <c r="E77" s="85"/>
      <c r="F77" s="85"/>
      <c r="G77" s="85"/>
      <c r="H77" s="85"/>
    </row>
    <row r="78" spans="1:10">
      <c r="A78" s="86"/>
      <c r="B78" s="86"/>
      <c r="C78" s="86"/>
      <c r="D78" s="85"/>
      <c r="E78" s="85"/>
      <c r="F78" s="85"/>
      <c r="G78" s="85"/>
      <c r="H78" s="87" t="s">
        <v>193</v>
      </c>
    </row>
    <row r="79" spans="1:10">
      <c r="A79" s="86"/>
      <c r="B79" s="86"/>
      <c r="C79" s="86"/>
      <c r="D79" s="85"/>
      <c r="E79" s="85"/>
      <c r="F79" s="85"/>
      <c r="G79" s="85"/>
      <c r="H79" s="85"/>
    </row>
    <row r="80" spans="1:10">
      <c r="A80" s="86"/>
      <c r="B80" s="86"/>
      <c r="C80" s="86"/>
      <c r="D80" s="85"/>
      <c r="E80" s="85"/>
      <c r="F80" s="85"/>
      <c r="G80" s="85"/>
      <c r="H80" s="85"/>
    </row>
  </sheetData>
  <mergeCells count="17">
    <mergeCell ref="A31:G31"/>
    <mergeCell ref="A1:H1"/>
    <mergeCell ref="A2:D2"/>
    <mergeCell ref="F2:H2"/>
    <mergeCell ref="A10:G10"/>
    <mergeCell ref="A19:G19"/>
    <mergeCell ref="A24:G24"/>
    <mergeCell ref="A27:G27"/>
    <mergeCell ref="A69:H69"/>
    <mergeCell ref="A70:E74"/>
    <mergeCell ref="A37:G37"/>
    <mergeCell ref="A43:G43"/>
    <mergeCell ref="A56:G56"/>
    <mergeCell ref="A66:G66"/>
    <mergeCell ref="A67:B67"/>
    <mergeCell ref="F67:G67"/>
    <mergeCell ref="D68:G68"/>
  </mergeCells>
  <conditionalFormatting sqref="F3:G3 F57:G57 G12:G13 G15">
    <cfRule type="cellIs" dxfId="6" priority="3" stopIfTrue="1" operator="equal">
      <formula>0</formula>
    </cfRule>
  </conditionalFormatting>
  <conditionalFormatting sqref="G14">
    <cfRule type="cellIs" dxfId="5" priority="2" stopIfTrue="1" operator="equal">
      <formula>0</formula>
    </cfRule>
  </conditionalFormatting>
  <conditionalFormatting sqref="G16">
    <cfRule type="cellIs" dxfId="4"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43" zoomScaleNormal="100" workbookViewId="0">
      <selection activeCell="A60" sqref="A60:G60"/>
    </sheetView>
  </sheetViews>
  <sheetFormatPr defaultColWidth="9.140625" defaultRowHeight="12.75" outlineLevelRow="1"/>
  <cols>
    <col min="1" max="1" width="9.85546875" style="88" customWidth="1"/>
    <col min="2" max="2" width="12.140625" style="88" customWidth="1"/>
    <col min="3" max="3" width="9" style="88" customWidth="1"/>
    <col min="4" max="4" width="48.7109375" style="89" customWidth="1"/>
    <col min="5" max="5" width="6.42578125" style="90" customWidth="1"/>
    <col min="6" max="6" width="8.7109375" style="91" customWidth="1"/>
    <col min="7" max="7" width="12.28515625" style="83" customWidth="1"/>
    <col min="8" max="8" width="16.28515625" style="1" customWidth="1"/>
    <col min="9" max="9" width="6.7109375" style="1" customWidth="1"/>
    <col min="10" max="10" width="19.7109375" style="1" customWidth="1"/>
    <col min="11" max="16384" width="9.140625" style="1"/>
  </cols>
  <sheetData>
    <row r="1" spans="1:13" ht="20.100000000000001" customHeight="1" thickBot="1">
      <c r="A1" s="133" t="s">
        <v>205</v>
      </c>
      <c r="B1" s="133"/>
      <c r="C1" s="133"/>
      <c r="D1" s="133"/>
      <c r="E1" s="133"/>
      <c r="F1" s="133"/>
      <c r="G1" s="133"/>
      <c r="H1" s="133"/>
    </row>
    <row r="2" spans="1:13" ht="20.100000000000001" customHeight="1" thickBot="1">
      <c r="A2" s="154" t="s">
        <v>222</v>
      </c>
      <c r="B2" s="154"/>
      <c r="C2" s="154"/>
      <c r="D2" s="154"/>
      <c r="E2" s="2"/>
      <c r="F2" s="133" t="s">
        <v>223</v>
      </c>
      <c r="G2" s="133"/>
      <c r="H2" s="133"/>
    </row>
    <row r="3" spans="1:13" ht="20.100000000000001" customHeight="1">
      <c r="A3" s="7">
        <v>1</v>
      </c>
      <c r="B3" s="7"/>
      <c r="C3" s="7"/>
      <c r="D3" s="8" t="s">
        <v>65</v>
      </c>
      <c r="E3" s="8"/>
      <c r="F3" s="10"/>
      <c r="G3" s="10"/>
      <c r="H3" s="11"/>
    </row>
    <row r="4" spans="1:13" ht="20.100000000000001" customHeight="1" outlineLevel="1">
      <c r="A4" s="18" t="s">
        <v>219</v>
      </c>
      <c r="B4" s="32"/>
      <c r="C4" s="18"/>
      <c r="D4" s="33" t="s">
        <v>67</v>
      </c>
      <c r="E4" s="23"/>
      <c r="F4" s="27"/>
      <c r="G4" s="27"/>
      <c r="H4" s="21"/>
    </row>
    <row r="5" spans="1:13" ht="67.150000000000006" customHeight="1" outlineLevel="1">
      <c r="A5" s="23" t="s">
        <v>255</v>
      </c>
      <c r="B5" s="29">
        <v>87490</v>
      </c>
      <c r="C5" s="23" t="s">
        <v>13</v>
      </c>
      <c r="D5" s="126" t="s">
        <v>274</v>
      </c>
      <c r="E5" s="23" t="s">
        <v>33</v>
      </c>
      <c r="F5" s="27">
        <v>6.8</v>
      </c>
      <c r="G5" s="31">
        <v>38.72</v>
      </c>
      <c r="H5" s="15">
        <f>F5*G5</f>
        <v>263.29599999999999</v>
      </c>
    </row>
    <row r="6" spans="1:13" ht="30" customHeight="1" outlineLevel="1">
      <c r="A6" s="23" t="s">
        <v>256</v>
      </c>
      <c r="B6" s="29">
        <v>97622</v>
      </c>
      <c r="C6" s="23" t="s">
        <v>13</v>
      </c>
      <c r="D6" s="119" t="s">
        <v>70</v>
      </c>
      <c r="E6" s="23" t="s">
        <v>33</v>
      </c>
      <c r="F6" s="27">
        <v>6.8</v>
      </c>
      <c r="G6" s="31">
        <v>40.46</v>
      </c>
      <c r="H6" s="15">
        <f>F6*G6</f>
        <v>275.12799999999999</v>
      </c>
    </row>
    <row r="7" spans="1:13" ht="20.100000000000001" customHeight="1" outlineLevel="1">
      <c r="A7" s="134" t="s">
        <v>16</v>
      </c>
      <c r="B7" s="135"/>
      <c r="C7" s="135"/>
      <c r="D7" s="135"/>
      <c r="E7" s="135"/>
      <c r="F7" s="135"/>
      <c r="G7" s="135"/>
      <c r="H7" s="17">
        <f>SUM(H5:H6)</f>
        <v>538.42399999999998</v>
      </c>
    </row>
    <row r="8" spans="1:13" ht="20.100000000000001" customHeight="1">
      <c r="A8" s="35">
        <v>2</v>
      </c>
      <c r="B8" s="36"/>
      <c r="C8" s="36"/>
      <c r="D8" s="8" t="s">
        <v>76</v>
      </c>
      <c r="E8" s="8"/>
      <c r="F8" s="10"/>
      <c r="G8" s="10"/>
      <c r="H8" s="11"/>
    </row>
    <row r="9" spans="1:13" ht="20.100000000000001" customHeight="1" outlineLevel="1">
      <c r="A9" s="19" t="s">
        <v>19</v>
      </c>
      <c r="B9" s="19"/>
      <c r="C9" s="19"/>
      <c r="D9" s="37" t="s">
        <v>279</v>
      </c>
      <c r="E9" s="37"/>
      <c r="F9" s="27"/>
      <c r="G9" s="38"/>
      <c r="H9" s="38"/>
    </row>
    <row r="10" spans="1:13" ht="54.6" customHeight="1" outlineLevel="1">
      <c r="A10" s="12" t="s">
        <v>21</v>
      </c>
      <c r="B10" s="12">
        <v>68050</v>
      </c>
      <c r="C10" s="23" t="s">
        <v>13</v>
      </c>
      <c r="D10" s="124" t="s">
        <v>83</v>
      </c>
      <c r="E10" s="23" t="s">
        <v>33</v>
      </c>
      <c r="F10" s="27">
        <v>4.2</v>
      </c>
      <c r="G10" s="39">
        <v>317.27</v>
      </c>
      <c r="H10" s="39">
        <f>F10*G10</f>
        <v>1332.5339999999999</v>
      </c>
    </row>
    <row r="11" spans="1:13" ht="31.15" customHeight="1" outlineLevel="1">
      <c r="A11" s="12" t="s">
        <v>239</v>
      </c>
      <c r="B11" s="12">
        <v>11556</v>
      </c>
      <c r="C11" s="23" t="s">
        <v>80</v>
      </c>
      <c r="D11" s="99" t="s">
        <v>281</v>
      </c>
      <c r="E11" s="23" t="s">
        <v>33</v>
      </c>
      <c r="F11" s="27">
        <v>4</v>
      </c>
      <c r="G11" s="39">
        <v>355</v>
      </c>
      <c r="H11" s="39">
        <f>F11*G11</f>
        <v>1420</v>
      </c>
    </row>
    <row r="12" spans="1:13" s="40" customFormat="1" ht="20.100000000000001" customHeight="1" outlineLevel="1">
      <c r="A12" s="19" t="s">
        <v>240</v>
      </c>
      <c r="B12" s="19"/>
      <c r="C12" s="19"/>
      <c r="D12" s="37" t="s">
        <v>290</v>
      </c>
      <c r="E12" s="37"/>
      <c r="F12" s="27"/>
      <c r="G12" s="27"/>
      <c r="H12" s="21"/>
      <c r="I12" s="1"/>
    </row>
    <row r="13" spans="1:13" s="40" customFormat="1" outlineLevel="1">
      <c r="A13" s="23" t="s">
        <v>283</v>
      </c>
      <c r="B13" s="23">
        <v>150331</v>
      </c>
      <c r="C13" s="23" t="s">
        <v>282</v>
      </c>
      <c r="D13" s="100" t="s">
        <v>278</v>
      </c>
      <c r="E13" s="23" t="s">
        <v>33</v>
      </c>
      <c r="F13" s="27">
        <v>6.78</v>
      </c>
      <c r="G13" s="31">
        <v>279.61</v>
      </c>
      <c r="H13" s="15">
        <f>F13*G13</f>
        <v>1895.7558000000001</v>
      </c>
      <c r="I13" s="1"/>
    </row>
    <row r="14" spans="1:13" ht="20.100000000000001" customHeight="1" outlineLevel="1">
      <c r="A14" s="134" t="s">
        <v>16</v>
      </c>
      <c r="B14" s="135"/>
      <c r="C14" s="135"/>
      <c r="D14" s="135"/>
      <c r="E14" s="135"/>
      <c r="F14" s="135"/>
      <c r="G14" s="135"/>
      <c r="H14" s="17">
        <f>SUM(H10:H13)</f>
        <v>4648.2897999999996</v>
      </c>
      <c r="M14" s="40"/>
    </row>
    <row r="15" spans="1:13" ht="20.100000000000001" customHeight="1">
      <c r="A15" s="7">
        <v>3</v>
      </c>
      <c r="B15" s="36"/>
      <c r="C15" s="36"/>
      <c r="D15" s="8" t="s">
        <v>89</v>
      </c>
      <c r="E15" s="8"/>
      <c r="F15" s="10"/>
      <c r="G15" s="10"/>
      <c r="H15" s="11"/>
    </row>
    <row r="16" spans="1:13" ht="20.100000000000001" customHeight="1" outlineLevel="1">
      <c r="A16" s="23" t="s">
        <v>29</v>
      </c>
      <c r="B16" s="23">
        <v>92540</v>
      </c>
      <c r="C16" s="23" t="s">
        <v>13</v>
      </c>
      <c r="D16" s="24" t="s">
        <v>94</v>
      </c>
      <c r="E16" s="23" t="s">
        <v>33</v>
      </c>
      <c r="F16" s="27">
        <v>30</v>
      </c>
      <c r="G16" s="31">
        <v>67.77</v>
      </c>
      <c r="H16" s="15">
        <f t="shared" ref="H16:H17" si="0">F16*G16</f>
        <v>2033.1</v>
      </c>
    </row>
    <row r="17" spans="1:9" ht="53.45" customHeight="1" outlineLevel="1">
      <c r="A17" s="23" t="s">
        <v>41</v>
      </c>
      <c r="B17" s="23">
        <v>94221</v>
      </c>
      <c r="C17" s="23" t="s">
        <v>13</v>
      </c>
      <c r="D17" s="24" t="s">
        <v>275</v>
      </c>
      <c r="E17" s="23" t="s">
        <v>63</v>
      </c>
      <c r="F17" s="27">
        <v>14</v>
      </c>
      <c r="G17" s="31">
        <v>16.170000000000002</v>
      </c>
      <c r="H17" s="15">
        <f t="shared" si="0"/>
        <v>226.38000000000002</v>
      </c>
    </row>
    <row r="18" spans="1:9" ht="42.6" customHeight="1" outlineLevel="1">
      <c r="A18" s="23" t="s">
        <v>291</v>
      </c>
      <c r="B18" s="23">
        <v>94441</v>
      </c>
      <c r="C18" s="23" t="s">
        <v>13</v>
      </c>
      <c r="D18" s="124" t="s">
        <v>92</v>
      </c>
      <c r="E18" s="23" t="s">
        <v>33</v>
      </c>
      <c r="F18" s="27">
        <v>90.93</v>
      </c>
      <c r="G18" s="31">
        <v>26.78</v>
      </c>
      <c r="H18" s="15">
        <f t="shared" ref="H18" si="1">F18*G18</f>
        <v>2435.1054000000004</v>
      </c>
    </row>
    <row r="19" spans="1:9" ht="20.100000000000001" customHeight="1" outlineLevel="1">
      <c r="A19" s="134" t="s">
        <v>16</v>
      </c>
      <c r="B19" s="135"/>
      <c r="C19" s="135"/>
      <c r="D19" s="135"/>
      <c r="E19" s="135"/>
      <c r="F19" s="135"/>
      <c r="G19" s="135"/>
      <c r="H19" s="17">
        <f>SUM(H18:H18)</f>
        <v>2435.1054000000004</v>
      </c>
    </row>
    <row r="20" spans="1:9" ht="20.100000000000001" customHeight="1">
      <c r="A20" s="7">
        <v>4</v>
      </c>
      <c r="B20" s="36"/>
      <c r="C20" s="36"/>
      <c r="D20" s="8" t="s">
        <v>101</v>
      </c>
      <c r="E20" s="8"/>
      <c r="F20" s="11"/>
      <c r="G20" s="10"/>
      <c r="H20" s="11"/>
    </row>
    <row r="21" spans="1:9" ht="45.6" customHeight="1" outlineLevel="1">
      <c r="A21" s="23" t="s">
        <v>49</v>
      </c>
      <c r="B21" s="23">
        <v>96116</v>
      </c>
      <c r="C21" s="23" t="s">
        <v>13</v>
      </c>
      <c r="D21" s="124" t="s">
        <v>105</v>
      </c>
      <c r="E21" s="23" t="s">
        <v>33</v>
      </c>
      <c r="F21" s="27">
        <v>62.45</v>
      </c>
      <c r="G21" s="31">
        <v>48.28</v>
      </c>
      <c r="H21" s="15">
        <f>F21*G21</f>
        <v>3015.0860000000002</v>
      </c>
    </row>
    <row r="22" spans="1:9" ht="20.100000000000001" customHeight="1" outlineLevel="1">
      <c r="A22" s="134" t="s">
        <v>16</v>
      </c>
      <c r="B22" s="135"/>
      <c r="C22" s="135"/>
      <c r="D22" s="135"/>
      <c r="E22" s="135"/>
      <c r="F22" s="135"/>
      <c r="G22" s="135"/>
      <c r="H22" s="17">
        <f>SUM(H21:H21)</f>
        <v>3015.0860000000002</v>
      </c>
    </row>
    <row r="23" spans="1:9" ht="20.100000000000001" customHeight="1">
      <c r="A23" s="7">
        <v>5</v>
      </c>
      <c r="B23" s="7"/>
      <c r="C23" s="7"/>
      <c r="D23" s="8" t="s">
        <v>108</v>
      </c>
      <c r="E23" s="8"/>
      <c r="F23" s="10"/>
      <c r="G23" s="10"/>
      <c r="H23" s="11"/>
    </row>
    <row r="24" spans="1:9" ht="20.100000000000001" customHeight="1">
      <c r="A24" s="18" t="s">
        <v>66</v>
      </c>
      <c r="B24" s="19"/>
      <c r="C24" s="19"/>
      <c r="D24" s="33" t="s">
        <v>110</v>
      </c>
      <c r="E24" s="20"/>
      <c r="F24" s="22"/>
      <c r="G24" s="22"/>
      <c r="H24" s="22"/>
    </row>
    <row r="25" spans="1:9" ht="30" customHeight="1" outlineLevel="1">
      <c r="A25" s="64" t="s">
        <v>241</v>
      </c>
      <c r="B25" s="23">
        <v>87260</v>
      </c>
      <c r="C25" s="23" t="s">
        <v>13</v>
      </c>
      <c r="D25" s="24" t="s">
        <v>116</v>
      </c>
      <c r="E25" s="23" t="s">
        <v>33</v>
      </c>
      <c r="F25" s="27">
        <v>62.45</v>
      </c>
      <c r="G25" s="31">
        <v>82.91</v>
      </c>
      <c r="H25" s="15">
        <f>F25*G25</f>
        <v>5177.7295000000004</v>
      </c>
    </row>
    <row r="26" spans="1:9" ht="20.100000000000001" customHeight="1" outlineLevel="1">
      <c r="A26" s="134" t="s">
        <v>16</v>
      </c>
      <c r="B26" s="135"/>
      <c r="C26" s="135"/>
      <c r="D26" s="135"/>
      <c r="E26" s="135"/>
      <c r="F26" s="135"/>
      <c r="G26" s="135"/>
      <c r="H26" s="17">
        <f>SUM(H25:H25)</f>
        <v>5177.7295000000004</v>
      </c>
    </row>
    <row r="27" spans="1:9" ht="20.100000000000001" customHeight="1">
      <c r="A27" s="7">
        <v>6</v>
      </c>
      <c r="B27" s="7"/>
      <c r="C27" s="7"/>
      <c r="D27" s="8" t="s">
        <v>120</v>
      </c>
      <c r="E27" s="8"/>
      <c r="F27" s="10"/>
      <c r="G27" s="10"/>
      <c r="H27" s="11"/>
    </row>
    <row r="28" spans="1:9" ht="48" customHeight="1" outlineLevel="1">
      <c r="A28" s="23" t="s">
        <v>77</v>
      </c>
      <c r="B28" s="23">
        <v>96130</v>
      </c>
      <c r="C28" s="23" t="s">
        <v>13</v>
      </c>
      <c r="D28" s="24" t="s">
        <v>285</v>
      </c>
      <c r="E28" s="23" t="s">
        <v>33</v>
      </c>
      <c r="F28" s="27">
        <v>120</v>
      </c>
      <c r="G28" s="31">
        <v>14.44</v>
      </c>
      <c r="H28" s="15">
        <f>F28*G28</f>
        <v>1732.8</v>
      </c>
    </row>
    <row r="29" spans="1:9" ht="44.45" customHeight="1" outlineLevel="1">
      <c r="A29" s="23" t="s">
        <v>84</v>
      </c>
      <c r="B29" s="23">
        <v>2278</v>
      </c>
      <c r="C29" s="23" t="s">
        <v>80</v>
      </c>
      <c r="D29" s="24" t="s">
        <v>276</v>
      </c>
      <c r="E29" s="23" t="s">
        <v>33</v>
      </c>
      <c r="F29" s="27">
        <v>107.8</v>
      </c>
      <c r="G29" s="31">
        <v>8.5299999999999994</v>
      </c>
      <c r="H29" s="15">
        <f>F29*G29</f>
        <v>919.53399999999988</v>
      </c>
    </row>
    <row r="30" spans="1:9" ht="29.45" customHeight="1" outlineLevel="1">
      <c r="A30" s="23" t="s">
        <v>85</v>
      </c>
      <c r="B30" s="23">
        <v>88489</v>
      </c>
      <c r="C30" s="23" t="s">
        <v>13</v>
      </c>
      <c r="D30" s="24" t="s">
        <v>123</v>
      </c>
      <c r="E30" s="23" t="s">
        <v>33</v>
      </c>
      <c r="F30" s="27">
        <v>237.33</v>
      </c>
      <c r="G30" s="31">
        <v>9.89</v>
      </c>
      <c r="H30" s="15">
        <f>F30*G30</f>
        <v>2347.1937000000003</v>
      </c>
    </row>
    <row r="31" spans="1:9" ht="20.100000000000001" customHeight="1" outlineLevel="1">
      <c r="A31" s="134" t="s">
        <v>16</v>
      </c>
      <c r="B31" s="135"/>
      <c r="C31" s="135"/>
      <c r="D31" s="135"/>
      <c r="E31" s="135"/>
      <c r="F31" s="135"/>
      <c r="G31" s="135"/>
      <c r="H31" s="17">
        <f>SUM(H30:H30)</f>
        <v>2347.1937000000003</v>
      </c>
    </row>
    <row r="32" spans="1:9" s="43" customFormat="1" ht="20.100000000000001" customHeight="1">
      <c r="A32" s="35">
        <v>7</v>
      </c>
      <c r="B32" s="35"/>
      <c r="C32" s="35"/>
      <c r="D32" s="44" t="s">
        <v>125</v>
      </c>
      <c r="E32" s="45"/>
      <c r="F32" s="46"/>
      <c r="G32" s="46"/>
      <c r="H32" s="11"/>
      <c r="I32" s="1"/>
    </row>
    <row r="33" spans="1:12" s="43" customFormat="1" ht="20.100000000000001" customHeight="1" outlineLevel="1">
      <c r="A33" s="25" t="s">
        <v>90</v>
      </c>
      <c r="B33" s="25"/>
      <c r="C33" s="25"/>
      <c r="D33" s="47" t="s">
        <v>127</v>
      </c>
      <c r="E33" s="48"/>
      <c r="F33" s="27"/>
      <c r="G33" s="15"/>
      <c r="H33" s="15"/>
      <c r="I33" s="1"/>
    </row>
    <row r="34" spans="1:12" s="43" customFormat="1" ht="20.100000000000001" customHeight="1" outlineLevel="1">
      <c r="A34" s="28" t="s">
        <v>242</v>
      </c>
      <c r="B34" s="12">
        <v>89848</v>
      </c>
      <c r="C34" s="28" t="s">
        <v>13</v>
      </c>
      <c r="D34" s="49" t="s">
        <v>129</v>
      </c>
      <c r="E34" s="28" t="s">
        <v>63</v>
      </c>
      <c r="F34" s="27">
        <v>10</v>
      </c>
      <c r="G34" s="31">
        <v>20.16</v>
      </c>
      <c r="H34" s="15">
        <f>F34*G34</f>
        <v>201.6</v>
      </c>
      <c r="I34" s="1"/>
    </row>
    <row r="35" spans="1:12" s="43" customFormat="1" ht="20.100000000000001" customHeight="1" outlineLevel="1">
      <c r="A35" s="28" t="s">
        <v>243</v>
      </c>
      <c r="B35" s="12">
        <v>91785</v>
      </c>
      <c r="C35" s="12" t="s">
        <v>13</v>
      </c>
      <c r="D35" s="50" t="s">
        <v>131</v>
      </c>
      <c r="E35" s="12" t="s">
        <v>63</v>
      </c>
      <c r="F35" s="27">
        <v>30</v>
      </c>
      <c r="G35" s="31">
        <v>34.97</v>
      </c>
      <c r="H35" s="15">
        <f t="shared" ref="H35:H36" si="2">F35*G35</f>
        <v>1049.0999999999999</v>
      </c>
      <c r="I35" s="1"/>
    </row>
    <row r="36" spans="1:12" s="43" customFormat="1" ht="41.45" customHeight="1" outlineLevel="1">
      <c r="A36" s="28" t="s">
        <v>244</v>
      </c>
      <c r="B36" s="12">
        <v>89449</v>
      </c>
      <c r="C36" s="12" t="s">
        <v>13</v>
      </c>
      <c r="D36" s="119" t="s">
        <v>135</v>
      </c>
      <c r="E36" s="12" t="s">
        <v>63</v>
      </c>
      <c r="F36" s="27">
        <v>12</v>
      </c>
      <c r="G36" s="31">
        <v>12.39</v>
      </c>
      <c r="H36" s="15">
        <f t="shared" si="2"/>
        <v>148.68</v>
      </c>
      <c r="I36" s="1"/>
    </row>
    <row r="37" spans="1:12" s="43" customFormat="1" ht="20.100000000000001" customHeight="1" outlineLevel="1">
      <c r="A37" s="134" t="s">
        <v>16</v>
      </c>
      <c r="B37" s="135"/>
      <c r="C37" s="135"/>
      <c r="D37" s="135"/>
      <c r="E37" s="135"/>
      <c r="F37" s="135"/>
      <c r="G37" s="135"/>
      <c r="H37" s="17">
        <f>SUM(H34:H36)</f>
        <v>1399.3799999999999</v>
      </c>
      <c r="I37" s="1"/>
    </row>
    <row r="38" spans="1:12" ht="20.100000000000001" customHeight="1">
      <c r="A38" s="7">
        <v>8</v>
      </c>
      <c r="B38" s="7"/>
      <c r="C38" s="7"/>
      <c r="D38" s="8" t="s">
        <v>146</v>
      </c>
      <c r="E38" s="8"/>
      <c r="F38" s="10"/>
      <c r="G38" s="10"/>
      <c r="H38" s="11"/>
    </row>
    <row r="39" spans="1:12" s="43" customFormat="1" ht="20.100000000000001" customHeight="1" outlineLevel="1">
      <c r="A39" s="55" t="s">
        <v>102</v>
      </c>
      <c r="B39" s="56"/>
      <c r="C39" s="56"/>
      <c r="D39" s="57" t="s">
        <v>152</v>
      </c>
      <c r="E39" s="58"/>
      <c r="F39" s="59"/>
      <c r="G39" s="59"/>
      <c r="H39" s="60"/>
      <c r="I39" s="1"/>
    </row>
    <row r="40" spans="1:12" s="43" customFormat="1" ht="20.100000000000001" customHeight="1" outlineLevel="1">
      <c r="A40" s="29" t="s">
        <v>245</v>
      </c>
      <c r="B40" s="29" t="s">
        <v>154</v>
      </c>
      <c r="C40" s="29" t="s">
        <v>13</v>
      </c>
      <c r="D40" s="24" t="s">
        <v>155</v>
      </c>
      <c r="E40" s="28" t="s">
        <v>81</v>
      </c>
      <c r="F40" s="27">
        <v>2</v>
      </c>
      <c r="G40" s="31">
        <v>13.89</v>
      </c>
      <c r="H40" s="15">
        <f>F40*G40</f>
        <v>27.78</v>
      </c>
      <c r="I40" s="1"/>
    </row>
    <row r="41" spans="1:12" s="43" customFormat="1" ht="20.100000000000001" customHeight="1" outlineLevel="1">
      <c r="A41" s="55" t="s">
        <v>104</v>
      </c>
      <c r="B41" s="62"/>
      <c r="C41" s="62"/>
      <c r="D41" s="63" t="s">
        <v>161</v>
      </c>
      <c r="E41" s="28"/>
      <c r="F41" s="59"/>
      <c r="G41" s="59"/>
      <c r="H41" s="15"/>
      <c r="I41" s="1"/>
    </row>
    <row r="42" spans="1:12" s="43" customFormat="1" ht="25.5" outlineLevel="1">
      <c r="A42" s="29" t="s">
        <v>246</v>
      </c>
      <c r="B42" s="23">
        <v>91831</v>
      </c>
      <c r="C42" s="23" t="s">
        <v>13</v>
      </c>
      <c r="D42" s="24" t="s">
        <v>163</v>
      </c>
      <c r="E42" s="29" t="s">
        <v>63</v>
      </c>
      <c r="F42" s="27">
        <v>43</v>
      </c>
      <c r="G42" s="31">
        <v>5.91</v>
      </c>
      <c r="H42" s="15">
        <f>F42*G42</f>
        <v>254.13</v>
      </c>
      <c r="I42" s="1"/>
    </row>
    <row r="43" spans="1:12" s="43" customFormat="1" ht="20.100000000000001" customHeight="1" outlineLevel="1">
      <c r="A43" s="32" t="s">
        <v>106</v>
      </c>
      <c r="B43" s="18"/>
      <c r="C43" s="18"/>
      <c r="D43" s="37" t="s">
        <v>168</v>
      </c>
      <c r="E43" s="50"/>
      <c r="F43" s="27"/>
      <c r="G43" s="27"/>
      <c r="H43" s="15"/>
      <c r="I43" s="1"/>
    </row>
    <row r="44" spans="1:12" s="43" customFormat="1" ht="41.45" customHeight="1" outlineLevel="1">
      <c r="A44" s="29" t="s">
        <v>247</v>
      </c>
      <c r="B44" s="64">
        <v>91928</v>
      </c>
      <c r="C44" s="64" t="s">
        <v>13</v>
      </c>
      <c r="D44" s="124" t="s">
        <v>169</v>
      </c>
      <c r="E44" s="50" t="s">
        <v>63</v>
      </c>
      <c r="F44" s="27">
        <v>62</v>
      </c>
      <c r="G44" s="27">
        <v>3.94</v>
      </c>
      <c r="H44" s="15">
        <f>F44*G44</f>
        <v>244.28</v>
      </c>
      <c r="I44" s="1"/>
    </row>
    <row r="45" spans="1:12" s="43" customFormat="1" ht="39.950000000000003" customHeight="1" outlineLevel="1">
      <c r="A45" s="29" t="s">
        <v>248</v>
      </c>
      <c r="B45" s="29">
        <v>91927</v>
      </c>
      <c r="C45" s="29" t="s">
        <v>13</v>
      </c>
      <c r="D45" s="61" t="s">
        <v>273</v>
      </c>
      <c r="E45" s="29" t="s">
        <v>63</v>
      </c>
      <c r="F45" s="97">
        <v>33</v>
      </c>
      <c r="G45" s="96">
        <v>3.14</v>
      </c>
      <c r="H45" s="15">
        <f>F45*G45</f>
        <v>103.62</v>
      </c>
      <c r="I45" s="1"/>
    </row>
    <row r="46" spans="1:12" s="72" customFormat="1" ht="20.100000000000001" customHeight="1" outlineLevel="1">
      <c r="A46" s="65">
        <v>9</v>
      </c>
      <c r="B46" s="65"/>
      <c r="C46" s="65"/>
      <c r="D46" s="66" t="s">
        <v>172</v>
      </c>
      <c r="E46" s="67"/>
      <c r="F46" s="68"/>
      <c r="G46" s="68"/>
      <c r="H46" s="69"/>
      <c r="I46" s="1"/>
      <c r="J46" s="70"/>
      <c r="K46" s="71"/>
      <c r="L46" s="71"/>
    </row>
    <row r="47" spans="1:12" s="43" customFormat="1" ht="20.100000000000001" customHeight="1" outlineLevel="1">
      <c r="A47" s="73" t="s">
        <v>109</v>
      </c>
      <c r="B47" s="56">
        <v>91994</v>
      </c>
      <c r="C47" s="56" t="s">
        <v>13</v>
      </c>
      <c r="D47" s="74" t="s">
        <v>174</v>
      </c>
      <c r="E47" s="56" t="s">
        <v>81</v>
      </c>
      <c r="F47" s="59">
        <v>1</v>
      </c>
      <c r="G47" s="95">
        <v>18.559999999999999</v>
      </c>
      <c r="H47" s="75">
        <f>F47*G47</f>
        <v>18.559999999999999</v>
      </c>
      <c r="I47" s="1"/>
    </row>
    <row r="48" spans="1:12" s="43" customFormat="1" ht="20.100000000000001" customHeight="1" outlineLevel="1">
      <c r="A48" s="73" t="s">
        <v>118</v>
      </c>
      <c r="B48" s="23">
        <v>97592</v>
      </c>
      <c r="C48" s="23" t="s">
        <v>13</v>
      </c>
      <c r="D48" s="24" t="s">
        <v>177</v>
      </c>
      <c r="E48" s="23" t="s">
        <v>81</v>
      </c>
      <c r="F48" s="27">
        <v>6</v>
      </c>
      <c r="G48" s="31">
        <v>76.959999999999994</v>
      </c>
      <c r="H48" s="15">
        <f>F48*G48</f>
        <v>461.76</v>
      </c>
      <c r="I48" s="1"/>
    </row>
    <row r="49" spans="1:10" s="43" customFormat="1" ht="20.100000000000001" customHeight="1" outlineLevel="1">
      <c r="A49" s="73" t="s">
        <v>257</v>
      </c>
      <c r="B49" s="56">
        <v>91990</v>
      </c>
      <c r="C49" s="56" t="s">
        <v>13</v>
      </c>
      <c r="D49" s="74" t="s">
        <v>176</v>
      </c>
      <c r="E49" s="56" t="s">
        <v>81</v>
      </c>
      <c r="F49" s="59">
        <v>3</v>
      </c>
      <c r="G49" s="95">
        <v>26.03</v>
      </c>
      <c r="H49" s="75">
        <f>F49*G49</f>
        <v>78.09</v>
      </c>
      <c r="I49" s="1"/>
    </row>
    <row r="50" spans="1:10" s="43" customFormat="1" ht="20.100000000000001" customHeight="1" outlineLevel="1">
      <c r="A50" s="134" t="s">
        <v>16</v>
      </c>
      <c r="B50" s="135"/>
      <c r="C50" s="135"/>
      <c r="D50" s="135"/>
      <c r="E50" s="135"/>
      <c r="F50" s="135"/>
      <c r="G50" s="135"/>
      <c r="H50" s="17">
        <f>SUM(H39:H49)</f>
        <v>1188.2199999999998</v>
      </c>
      <c r="I50" s="1"/>
    </row>
    <row r="51" spans="1:10" ht="20.100000000000001" customHeight="1">
      <c r="A51" s="7">
        <v>10</v>
      </c>
      <c r="B51" s="7"/>
      <c r="C51" s="7"/>
      <c r="D51" s="8" t="s">
        <v>178</v>
      </c>
      <c r="E51" s="8"/>
      <c r="F51" s="10"/>
      <c r="G51" s="10"/>
      <c r="H51" s="11"/>
    </row>
    <row r="52" spans="1:10" ht="25.5" outlineLevel="1">
      <c r="A52" s="23" t="s">
        <v>121</v>
      </c>
      <c r="B52" s="23">
        <v>72554</v>
      </c>
      <c r="C52" s="23" t="s">
        <v>13</v>
      </c>
      <c r="D52" s="76" t="s">
        <v>182</v>
      </c>
      <c r="E52" s="23" t="s">
        <v>81</v>
      </c>
      <c r="F52" s="27">
        <v>2</v>
      </c>
      <c r="G52" s="31">
        <v>551.5</v>
      </c>
      <c r="H52" s="15">
        <f t="shared" ref="H52:H59" si="3">F52*G52</f>
        <v>1103</v>
      </c>
    </row>
    <row r="53" spans="1:10" ht="20.100000000000001" customHeight="1" outlineLevel="1">
      <c r="A53" s="23" t="s">
        <v>199</v>
      </c>
      <c r="B53" s="23">
        <v>3477</v>
      </c>
      <c r="C53" s="23" t="s">
        <v>80</v>
      </c>
      <c r="D53" s="76" t="s">
        <v>184</v>
      </c>
      <c r="E53" s="23" t="s">
        <v>81</v>
      </c>
      <c r="F53" s="27">
        <v>2</v>
      </c>
      <c r="G53" s="31">
        <v>67.12</v>
      </c>
      <c r="H53" s="15">
        <f t="shared" si="3"/>
        <v>134.24</v>
      </c>
    </row>
    <row r="54" spans="1:10" ht="29.45" customHeight="1" outlineLevel="1">
      <c r="A54" s="23" t="s">
        <v>249</v>
      </c>
      <c r="B54" s="77" t="s">
        <v>186</v>
      </c>
      <c r="C54" s="23" t="s">
        <v>80</v>
      </c>
      <c r="D54" s="125" t="s">
        <v>187</v>
      </c>
      <c r="E54" s="78" t="s">
        <v>81</v>
      </c>
      <c r="F54" s="15">
        <v>2</v>
      </c>
      <c r="G54" s="79">
        <v>13.54</v>
      </c>
      <c r="H54" s="15">
        <f t="shared" si="3"/>
        <v>27.08</v>
      </c>
    </row>
    <row r="55" spans="1:10" ht="43.9" customHeight="1" outlineLevel="1">
      <c r="A55" s="23" t="s">
        <v>250</v>
      </c>
      <c r="B55" s="92">
        <v>12213</v>
      </c>
      <c r="C55" s="12" t="s">
        <v>80</v>
      </c>
      <c r="D55" s="124" t="s">
        <v>195</v>
      </c>
      <c r="E55" s="12" t="s">
        <v>81</v>
      </c>
      <c r="F55" s="27">
        <v>1</v>
      </c>
      <c r="G55" s="42">
        <v>246.3</v>
      </c>
      <c r="H55" s="15">
        <f>F55*G55</f>
        <v>246.3</v>
      </c>
    </row>
    <row r="56" spans="1:10" ht="30" customHeight="1" outlineLevel="1">
      <c r="A56" s="23" t="s">
        <v>251</v>
      </c>
      <c r="B56" s="23">
        <v>11736</v>
      </c>
      <c r="C56" s="23" t="s">
        <v>80</v>
      </c>
      <c r="D56" s="24" t="s">
        <v>201</v>
      </c>
      <c r="E56" s="23" t="s">
        <v>33</v>
      </c>
      <c r="F56" s="27">
        <v>2</v>
      </c>
      <c r="G56" s="31">
        <v>300.24</v>
      </c>
      <c r="H56" s="15">
        <f>F56*G56</f>
        <v>600.48</v>
      </c>
    </row>
    <row r="57" spans="1:10" ht="51" outlineLevel="1">
      <c r="A57" s="23" t="s">
        <v>252</v>
      </c>
      <c r="B57" s="23">
        <v>12271</v>
      </c>
      <c r="C57" s="23" t="s">
        <v>80</v>
      </c>
      <c r="D57" s="76" t="s">
        <v>264</v>
      </c>
      <c r="E57" s="78" t="s">
        <v>81</v>
      </c>
      <c r="F57" s="27">
        <v>2</v>
      </c>
      <c r="G57" s="31">
        <v>796.85</v>
      </c>
      <c r="H57" s="15">
        <f t="shared" ref="H57:H58" si="4">F57*G57</f>
        <v>1593.7</v>
      </c>
    </row>
    <row r="58" spans="1:10" outlineLevel="1">
      <c r="A58" s="23" t="s">
        <v>253</v>
      </c>
      <c r="B58" s="23">
        <v>2149</v>
      </c>
      <c r="C58" s="23" t="s">
        <v>13</v>
      </c>
      <c r="D58" s="76" t="s">
        <v>287</v>
      </c>
      <c r="E58" s="78" t="s">
        <v>33</v>
      </c>
      <c r="F58" s="27">
        <v>1.68</v>
      </c>
      <c r="G58" s="31">
        <v>27.24</v>
      </c>
      <c r="H58" s="15">
        <f t="shared" si="4"/>
        <v>45.763199999999998</v>
      </c>
    </row>
    <row r="59" spans="1:10" ht="25.5" outlineLevel="1">
      <c r="A59" s="23" t="s">
        <v>254</v>
      </c>
      <c r="B59" s="23">
        <v>9186</v>
      </c>
      <c r="C59" s="23" t="s">
        <v>80</v>
      </c>
      <c r="D59" s="76" t="s">
        <v>189</v>
      </c>
      <c r="E59" s="56" t="s">
        <v>81</v>
      </c>
      <c r="F59" s="27">
        <v>2</v>
      </c>
      <c r="G59" s="31">
        <v>305.98</v>
      </c>
      <c r="H59" s="15">
        <f t="shared" si="3"/>
        <v>611.96</v>
      </c>
    </row>
    <row r="60" spans="1:10" ht="20.100000000000001" customHeight="1" outlineLevel="1">
      <c r="A60" s="134" t="s">
        <v>16</v>
      </c>
      <c r="B60" s="135"/>
      <c r="C60" s="135"/>
      <c r="D60" s="135"/>
      <c r="E60" s="135"/>
      <c r="F60" s="135"/>
      <c r="G60" s="135"/>
      <c r="H60" s="17">
        <f>SUM(H52:H59)</f>
        <v>4362.5231999999996</v>
      </c>
    </row>
    <row r="61" spans="1:10" ht="20.100000000000001" customHeight="1">
      <c r="A61" s="148" t="s">
        <v>191</v>
      </c>
      <c r="B61" s="148"/>
      <c r="C61" s="1"/>
      <c r="D61" s="80"/>
      <c r="E61" s="81"/>
      <c r="F61" s="148" t="s">
        <v>191</v>
      </c>
      <c r="G61" s="148"/>
      <c r="H61" s="82">
        <f>SUM(H60+H50+H37+H31+H26+H22+H19+H14+H7)</f>
        <v>25111.951599999997</v>
      </c>
      <c r="I61" s="83"/>
    </row>
    <row r="62" spans="1:10" ht="20.100000000000001" customHeight="1">
      <c r="A62" s="120" t="s">
        <v>266</v>
      </c>
      <c r="B62" s="121"/>
      <c r="C62" s="121"/>
      <c r="D62" s="149" t="s">
        <v>267</v>
      </c>
      <c r="E62" s="149"/>
      <c r="F62" s="149"/>
      <c r="G62" s="149"/>
      <c r="H62" s="122">
        <f>H61*1.2471</f>
        <v>31317.114840359998</v>
      </c>
      <c r="J62" s="123"/>
    </row>
    <row r="63" spans="1:10" ht="39" customHeight="1">
      <c r="A63" s="136" t="s">
        <v>271</v>
      </c>
      <c r="B63" s="137"/>
      <c r="C63" s="137"/>
      <c r="D63" s="137"/>
      <c r="E63" s="137"/>
      <c r="F63" s="137"/>
      <c r="G63" s="137"/>
      <c r="H63" s="138"/>
    </row>
    <row r="64" spans="1:10">
      <c r="A64" s="139" t="s">
        <v>192</v>
      </c>
      <c r="B64" s="140"/>
      <c r="C64" s="140"/>
      <c r="D64" s="140"/>
      <c r="E64" s="141"/>
      <c r="F64" s="84" t="s">
        <v>269</v>
      </c>
      <c r="G64" s="84"/>
      <c r="H64" s="84"/>
    </row>
    <row r="65" spans="1:8">
      <c r="A65" s="142"/>
      <c r="B65" s="143"/>
      <c r="C65" s="143"/>
      <c r="D65" s="143"/>
      <c r="E65" s="144"/>
      <c r="F65" s="85"/>
      <c r="G65" s="85"/>
      <c r="H65" s="85"/>
    </row>
    <row r="66" spans="1:8">
      <c r="A66" s="142"/>
      <c r="B66" s="143"/>
      <c r="C66" s="143"/>
      <c r="D66" s="143"/>
      <c r="E66" s="144"/>
      <c r="F66" s="85"/>
      <c r="G66" s="85"/>
      <c r="H66" s="85"/>
    </row>
    <row r="67" spans="1:8">
      <c r="A67" s="142"/>
      <c r="B67" s="143"/>
      <c r="C67" s="143"/>
      <c r="D67" s="143"/>
      <c r="E67" s="144"/>
      <c r="F67" s="85"/>
      <c r="G67" s="85"/>
      <c r="H67" s="85"/>
    </row>
    <row r="68" spans="1:8">
      <c r="A68" s="145"/>
      <c r="B68" s="146"/>
      <c r="C68" s="146"/>
      <c r="D68" s="146"/>
      <c r="E68" s="147"/>
      <c r="F68" s="85"/>
      <c r="G68" s="85"/>
      <c r="H68" s="85"/>
    </row>
    <row r="69" spans="1:8">
      <c r="A69" s="86"/>
      <c r="B69" s="86"/>
      <c r="C69" s="86"/>
      <c r="D69" s="85"/>
      <c r="E69" s="85"/>
      <c r="F69" s="85"/>
      <c r="G69" s="85"/>
      <c r="H69" s="85"/>
    </row>
    <row r="70" spans="1:8">
      <c r="A70" s="86"/>
      <c r="B70" s="86"/>
      <c r="C70" s="86"/>
      <c r="D70" s="85"/>
      <c r="E70" s="85"/>
      <c r="F70" s="85"/>
      <c r="G70" s="85"/>
      <c r="H70" s="85"/>
    </row>
    <row r="71" spans="1:8">
      <c r="A71" s="86"/>
      <c r="B71" s="86"/>
      <c r="C71" s="86"/>
      <c r="D71" s="85"/>
      <c r="E71" s="85"/>
      <c r="F71" s="85"/>
      <c r="G71" s="85"/>
      <c r="H71" s="85"/>
    </row>
    <row r="72" spans="1:8">
      <c r="A72" s="86"/>
      <c r="B72" s="86"/>
      <c r="C72" s="86"/>
      <c r="D72" s="85"/>
      <c r="E72" s="85"/>
      <c r="F72" s="85"/>
      <c r="G72" s="85"/>
      <c r="H72" s="87" t="s">
        <v>193</v>
      </c>
    </row>
    <row r="73" spans="1:8">
      <c r="A73" s="86"/>
      <c r="B73" s="86"/>
      <c r="C73" s="86"/>
      <c r="D73" s="85"/>
      <c r="E73" s="85"/>
      <c r="F73" s="85"/>
      <c r="G73" s="85"/>
      <c r="H73" s="85"/>
    </row>
    <row r="74" spans="1:8">
      <c r="A74" s="86"/>
      <c r="B74" s="86"/>
      <c r="C74" s="86"/>
      <c r="D74" s="85"/>
      <c r="E74" s="85"/>
      <c r="F74" s="85"/>
      <c r="G74" s="85"/>
      <c r="H74" s="85"/>
    </row>
  </sheetData>
  <mergeCells count="17">
    <mergeCell ref="A26:G26"/>
    <mergeCell ref="A1:H1"/>
    <mergeCell ref="A2:D2"/>
    <mergeCell ref="F2:H2"/>
    <mergeCell ref="A7:G7"/>
    <mergeCell ref="A14:G14"/>
    <mergeCell ref="A19:G19"/>
    <mergeCell ref="A22:G22"/>
    <mergeCell ref="A63:H63"/>
    <mergeCell ref="A64:E68"/>
    <mergeCell ref="A31:G31"/>
    <mergeCell ref="A37:G37"/>
    <mergeCell ref="A50:G50"/>
    <mergeCell ref="A60:G60"/>
    <mergeCell ref="A61:B61"/>
    <mergeCell ref="F61:G61"/>
    <mergeCell ref="D62:G62"/>
  </mergeCells>
  <conditionalFormatting sqref="F51:G51 G9:G10">
    <cfRule type="cellIs" dxfId="3" priority="2" stopIfTrue="1" operator="equal">
      <formula>0</formula>
    </cfRule>
  </conditionalFormatting>
  <conditionalFormatting sqref="G11">
    <cfRule type="cellIs" dxfId="2"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zoomScaleNormal="100" workbookViewId="0">
      <selection activeCell="D5" sqref="D5"/>
    </sheetView>
  </sheetViews>
  <sheetFormatPr defaultColWidth="9.140625" defaultRowHeight="12.75" outlineLevelRow="1"/>
  <cols>
    <col min="1" max="1" width="9.85546875" style="88" customWidth="1"/>
    <col min="2" max="2" width="8.28515625" style="88" bestFit="1" customWidth="1"/>
    <col min="3" max="3" width="6.85546875" style="88" bestFit="1" customWidth="1"/>
    <col min="4" max="4" width="54" style="89" customWidth="1"/>
    <col min="5" max="5" width="6.42578125" style="90" customWidth="1"/>
    <col min="6" max="6" width="9.7109375" style="91" customWidth="1"/>
    <col min="7" max="7" width="12.28515625" style="83" customWidth="1"/>
    <col min="8" max="8" width="16.28515625" style="1" customWidth="1"/>
    <col min="9" max="9" width="6.7109375" style="1" customWidth="1"/>
    <col min="10" max="10" width="19.7109375" style="1" customWidth="1"/>
    <col min="11" max="16384" width="9.140625" style="1"/>
  </cols>
  <sheetData>
    <row r="1" spans="1:9" ht="20.100000000000001" customHeight="1" thickBot="1">
      <c r="A1" s="133" t="s">
        <v>260</v>
      </c>
      <c r="B1" s="133"/>
      <c r="C1" s="133"/>
      <c r="D1" s="133"/>
      <c r="E1" s="133"/>
      <c r="F1" s="133"/>
      <c r="G1" s="133"/>
      <c r="H1" s="133"/>
    </row>
    <row r="2" spans="1:9" ht="20.100000000000001" customHeight="1" thickBot="1">
      <c r="A2" s="133" t="s">
        <v>222</v>
      </c>
      <c r="B2" s="133"/>
      <c r="C2" s="133"/>
      <c r="D2" s="133"/>
      <c r="E2" s="94"/>
      <c r="F2" s="133" t="s">
        <v>223</v>
      </c>
      <c r="G2" s="133"/>
      <c r="H2" s="133"/>
    </row>
    <row r="3" spans="1:9" ht="26.25" thickBot="1">
      <c r="A3" s="3" t="s">
        <v>1</v>
      </c>
      <c r="B3" s="3" t="s">
        <v>2</v>
      </c>
      <c r="C3" s="3" t="s">
        <v>3</v>
      </c>
      <c r="D3" s="3" t="s">
        <v>4</v>
      </c>
      <c r="E3" s="3" t="s">
        <v>5</v>
      </c>
      <c r="F3" s="4" t="s">
        <v>6</v>
      </c>
      <c r="G3" s="5" t="s">
        <v>7</v>
      </c>
      <c r="H3" s="6" t="s">
        <v>8</v>
      </c>
    </row>
    <row r="4" spans="1:9" ht="20.100000000000001" customHeight="1">
      <c r="A4" s="7" t="s">
        <v>9</v>
      </c>
      <c r="B4" s="7"/>
      <c r="C4" s="7"/>
      <c r="D4" s="8" t="s">
        <v>10</v>
      </c>
      <c r="E4" s="8"/>
      <c r="F4" s="9"/>
      <c r="G4" s="10"/>
      <c r="H4" s="11"/>
    </row>
    <row r="5" spans="1:9" ht="20.100000000000001" customHeight="1" outlineLevel="1">
      <c r="A5" s="12" t="s">
        <v>219</v>
      </c>
      <c r="B5" s="12" t="s">
        <v>12</v>
      </c>
      <c r="C5" s="13" t="s">
        <v>13</v>
      </c>
      <c r="D5" s="14" t="s">
        <v>14</v>
      </c>
      <c r="E5" s="12" t="s">
        <v>15</v>
      </c>
      <c r="F5" s="27">
        <v>190</v>
      </c>
      <c r="G5" s="31">
        <v>4.6500000000000004</v>
      </c>
      <c r="H5" s="15">
        <f>F5*G5</f>
        <v>883.50000000000011</v>
      </c>
      <c r="I5" s="16"/>
    </row>
    <row r="6" spans="1:9" ht="20.100000000000001" customHeight="1" outlineLevel="1">
      <c r="A6" s="134" t="s">
        <v>16</v>
      </c>
      <c r="B6" s="135"/>
      <c r="C6" s="135"/>
      <c r="D6" s="135"/>
      <c r="E6" s="135"/>
      <c r="F6" s="135"/>
      <c r="G6" s="135"/>
      <c r="H6" s="17">
        <f>SUM(H5:H5)</f>
        <v>883.50000000000011</v>
      </c>
    </row>
    <row r="7" spans="1:9" ht="20.100000000000001" customHeight="1">
      <c r="A7" s="7" t="s">
        <v>17</v>
      </c>
      <c r="B7" s="7"/>
      <c r="C7" s="7"/>
      <c r="D7" s="8" t="s">
        <v>18</v>
      </c>
      <c r="E7" s="8"/>
      <c r="F7" s="9"/>
      <c r="G7" s="10"/>
      <c r="H7" s="11"/>
    </row>
    <row r="8" spans="1:9" ht="20.100000000000001" customHeight="1">
      <c r="A8" s="18" t="s">
        <v>19</v>
      </c>
      <c r="B8" s="19"/>
      <c r="C8" s="19"/>
      <c r="D8" s="20" t="s">
        <v>20</v>
      </c>
      <c r="E8" s="20"/>
      <c r="F8" s="21"/>
      <c r="G8" s="22"/>
      <c r="H8" s="22"/>
    </row>
    <row r="9" spans="1:9" ht="25.5" outlineLevel="1">
      <c r="A9" s="23" t="s">
        <v>21</v>
      </c>
      <c r="B9" s="23" t="s">
        <v>22</v>
      </c>
      <c r="C9" s="23" t="s">
        <v>13</v>
      </c>
      <c r="D9" s="24" t="s">
        <v>23</v>
      </c>
      <c r="E9" s="23" t="s">
        <v>24</v>
      </c>
      <c r="F9" s="27">
        <v>8</v>
      </c>
      <c r="G9" s="31">
        <v>26.37</v>
      </c>
      <c r="H9" s="15">
        <f>F9*G9</f>
        <v>210.96</v>
      </c>
    </row>
    <row r="10" spans="1:9" ht="20.100000000000001" customHeight="1" outlineLevel="1">
      <c r="A10" s="23" t="s">
        <v>25</v>
      </c>
      <c r="B10" s="23">
        <v>72898</v>
      </c>
      <c r="C10" s="23" t="s">
        <v>13</v>
      </c>
      <c r="D10" s="24" t="s">
        <v>26</v>
      </c>
      <c r="E10" s="23" t="s">
        <v>24</v>
      </c>
      <c r="F10" s="27">
        <v>8</v>
      </c>
      <c r="G10" s="31">
        <v>3.86</v>
      </c>
      <c r="H10" s="15">
        <f>F10*G10</f>
        <v>30.88</v>
      </c>
    </row>
    <row r="11" spans="1:9" ht="20.100000000000001" customHeight="1" outlineLevel="1">
      <c r="A11" s="134" t="s">
        <v>16</v>
      </c>
      <c r="B11" s="135"/>
      <c r="C11" s="135"/>
      <c r="D11" s="135"/>
      <c r="E11" s="135"/>
      <c r="F11" s="135"/>
      <c r="G11" s="135"/>
      <c r="H11" s="17">
        <f>SUM(H9:H10)</f>
        <v>241.84</v>
      </c>
    </row>
    <row r="12" spans="1:9" ht="20.100000000000001" customHeight="1">
      <c r="A12" s="7" t="s">
        <v>27</v>
      </c>
      <c r="B12" s="7"/>
      <c r="C12" s="7"/>
      <c r="D12" s="8" t="s">
        <v>28</v>
      </c>
      <c r="E12" s="8"/>
      <c r="F12" s="9"/>
      <c r="G12" s="10"/>
      <c r="H12" s="11"/>
    </row>
    <row r="13" spans="1:9" ht="20.100000000000001" customHeight="1" outlineLevel="1">
      <c r="A13" s="19" t="s">
        <v>29</v>
      </c>
      <c r="B13" s="25"/>
      <c r="C13" s="25"/>
      <c r="D13" s="20" t="s">
        <v>30</v>
      </c>
      <c r="E13" s="26"/>
      <c r="F13" s="27"/>
      <c r="G13" s="21"/>
      <c r="H13" s="21"/>
    </row>
    <row r="14" spans="1:9" ht="38.25" outlineLevel="1">
      <c r="A14" s="12" t="s">
        <v>31</v>
      </c>
      <c r="B14" s="28">
        <v>90996</v>
      </c>
      <c r="C14" s="29" t="s">
        <v>13</v>
      </c>
      <c r="D14" s="124" t="s">
        <v>32</v>
      </c>
      <c r="E14" s="12" t="s">
        <v>33</v>
      </c>
      <c r="F14" s="27">
        <v>12</v>
      </c>
      <c r="G14" s="31">
        <v>12.54</v>
      </c>
      <c r="H14" s="15">
        <f>F14*G14</f>
        <v>150.47999999999999</v>
      </c>
    </row>
    <row r="15" spans="1:9" ht="30" customHeight="1" outlineLevel="1">
      <c r="A15" s="12" t="s">
        <v>34</v>
      </c>
      <c r="B15" s="28">
        <v>96546</v>
      </c>
      <c r="C15" s="29" t="s">
        <v>13</v>
      </c>
      <c r="D15" s="24" t="s">
        <v>35</v>
      </c>
      <c r="E15" s="12" t="s">
        <v>36</v>
      </c>
      <c r="F15" s="27">
        <v>81.25</v>
      </c>
      <c r="G15" s="31">
        <v>8.25</v>
      </c>
      <c r="H15" s="15">
        <f>F15*G15</f>
        <v>670.3125</v>
      </c>
    </row>
    <row r="16" spans="1:9" ht="30" customHeight="1" outlineLevel="1">
      <c r="A16" s="12" t="s">
        <v>37</v>
      </c>
      <c r="B16" s="28">
        <v>96543</v>
      </c>
      <c r="C16" s="29" t="s">
        <v>13</v>
      </c>
      <c r="D16" s="24" t="s">
        <v>38</v>
      </c>
      <c r="E16" s="12" t="s">
        <v>36</v>
      </c>
      <c r="F16" s="27">
        <v>41.12</v>
      </c>
      <c r="G16" s="31">
        <v>12.68</v>
      </c>
      <c r="H16" s="15">
        <f>F16*G16</f>
        <v>521.40159999999992</v>
      </c>
    </row>
    <row r="17" spans="1:8" ht="28.15" customHeight="1" outlineLevel="1">
      <c r="A17" s="12" t="s">
        <v>39</v>
      </c>
      <c r="B17" s="28">
        <v>94965</v>
      </c>
      <c r="C17" s="29" t="s">
        <v>13</v>
      </c>
      <c r="D17" s="24" t="s">
        <v>40</v>
      </c>
      <c r="E17" s="12" t="s">
        <v>24</v>
      </c>
      <c r="F17" s="27">
        <v>4.9000000000000004</v>
      </c>
      <c r="G17" s="31">
        <v>350.02</v>
      </c>
      <c r="H17" s="15">
        <f>F17*G17</f>
        <v>1715.098</v>
      </c>
    </row>
    <row r="18" spans="1:8" ht="20.100000000000001" customHeight="1" outlineLevel="1">
      <c r="A18" s="19" t="s">
        <v>41</v>
      </c>
      <c r="B18" s="25"/>
      <c r="C18" s="25"/>
      <c r="D18" s="20" t="s">
        <v>42</v>
      </c>
      <c r="E18" s="26"/>
      <c r="F18" s="27"/>
      <c r="G18" s="27"/>
      <c r="H18" s="21"/>
    </row>
    <row r="19" spans="1:8" ht="38.25" outlineLevel="1">
      <c r="A19" s="12" t="s">
        <v>43</v>
      </c>
      <c r="B19" s="28">
        <v>90996</v>
      </c>
      <c r="C19" s="29" t="s">
        <v>13</v>
      </c>
      <c r="D19" s="124" t="s">
        <v>32</v>
      </c>
      <c r="E19" s="12" t="s">
        <v>33</v>
      </c>
      <c r="F19" s="27">
        <v>41</v>
      </c>
      <c r="G19" s="31">
        <v>12.54</v>
      </c>
      <c r="H19" s="15">
        <f>F19*G19</f>
        <v>514.14</v>
      </c>
    </row>
    <row r="20" spans="1:8" ht="26.45" customHeight="1" outlineLevel="1">
      <c r="A20" s="12" t="s">
        <v>44</v>
      </c>
      <c r="B20" s="28">
        <v>96546</v>
      </c>
      <c r="C20" s="29" t="s">
        <v>13</v>
      </c>
      <c r="D20" s="24" t="s">
        <v>35</v>
      </c>
      <c r="E20" s="12" t="s">
        <v>36</v>
      </c>
      <c r="F20" s="27">
        <v>151.26</v>
      </c>
      <c r="G20" s="31">
        <v>8.25</v>
      </c>
      <c r="H20" s="15">
        <f>F20*G20</f>
        <v>1247.895</v>
      </c>
    </row>
    <row r="21" spans="1:8" ht="30" customHeight="1" outlineLevel="1">
      <c r="A21" s="12" t="s">
        <v>46</v>
      </c>
      <c r="B21" s="28">
        <v>96543</v>
      </c>
      <c r="C21" s="29" t="s">
        <v>13</v>
      </c>
      <c r="D21" s="24" t="s">
        <v>45</v>
      </c>
      <c r="E21" s="12" t="s">
        <v>36</v>
      </c>
      <c r="F21" s="27">
        <v>110</v>
      </c>
      <c r="G21" s="31">
        <v>12.68</v>
      </c>
      <c r="H21" s="15">
        <f>F21*G21</f>
        <v>1394.8</v>
      </c>
    </row>
    <row r="22" spans="1:8" ht="25.5" outlineLevel="1">
      <c r="A22" s="12" t="s">
        <v>220</v>
      </c>
      <c r="B22" s="28">
        <v>94965</v>
      </c>
      <c r="C22" s="29" t="s">
        <v>13</v>
      </c>
      <c r="D22" s="24" t="s">
        <v>40</v>
      </c>
      <c r="E22" s="12" t="s">
        <v>24</v>
      </c>
      <c r="F22" s="27">
        <v>8.4</v>
      </c>
      <c r="G22" s="31">
        <v>350.02</v>
      </c>
      <c r="H22" s="15">
        <f>F22*G22</f>
        <v>2940.1680000000001</v>
      </c>
    </row>
    <row r="23" spans="1:8" ht="20.100000000000001" customHeight="1" outlineLevel="1" collapsed="1">
      <c r="A23" s="134" t="s">
        <v>16</v>
      </c>
      <c r="B23" s="135"/>
      <c r="C23" s="135"/>
      <c r="D23" s="135"/>
      <c r="E23" s="135"/>
      <c r="F23" s="135"/>
      <c r="G23" s="135"/>
      <c r="H23" s="17">
        <f>SUM(H14:H22)</f>
        <v>9154.2950999999994</v>
      </c>
    </row>
    <row r="24" spans="1:8" ht="20.100000000000001" customHeight="1">
      <c r="A24" s="7" t="s">
        <v>47</v>
      </c>
      <c r="B24" s="7">
        <v>0</v>
      </c>
      <c r="C24" s="7"/>
      <c r="D24" s="8" t="s">
        <v>48</v>
      </c>
      <c r="E24" s="8"/>
      <c r="F24" s="10"/>
      <c r="G24" s="10"/>
      <c r="H24" s="11"/>
    </row>
    <row r="25" spans="1:8" ht="20.100000000000001" customHeight="1" outlineLevel="1">
      <c r="A25" s="19" t="s">
        <v>49</v>
      </c>
      <c r="B25" s="19"/>
      <c r="C25" s="19"/>
      <c r="D25" s="20" t="s">
        <v>50</v>
      </c>
      <c r="E25" s="26"/>
      <c r="F25" s="27"/>
      <c r="G25" s="21"/>
      <c r="H25" s="21"/>
    </row>
    <row r="26" spans="1:8" ht="40.9" customHeight="1" outlineLevel="1">
      <c r="A26" s="12" t="s">
        <v>51</v>
      </c>
      <c r="B26" s="28">
        <v>90996</v>
      </c>
      <c r="C26" s="23" t="s">
        <v>13</v>
      </c>
      <c r="D26" s="124" t="s">
        <v>32</v>
      </c>
      <c r="E26" s="12" t="s">
        <v>33</v>
      </c>
      <c r="F26" s="27">
        <v>58</v>
      </c>
      <c r="G26" s="31">
        <v>12.54</v>
      </c>
      <c r="H26" s="15">
        <f>F26*G26</f>
        <v>727.31999999999994</v>
      </c>
    </row>
    <row r="27" spans="1:8" ht="30" customHeight="1" outlineLevel="1">
      <c r="A27" s="12" t="s">
        <v>52</v>
      </c>
      <c r="B27" s="28">
        <v>96546</v>
      </c>
      <c r="C27" s="23" t="s">
        <v>13</v>
      </c>
      <c r="D27" s="24" t="s">
        <v>35</v>
      </c>
      <c r="E27" s="12" t="s">
        <v>36</v>
      </c>
      <c r="F27" s="27">
        <v>89</v>
      </c>
      <c r="G27" s="31">
        <v>8.25</v>
      </c>
      <c r="H27" s="15">
        <f>F27*G27</f>
        <v>734.25</v>
      </c>
    </row>
    <row r="28" spans="1:8" ht="30.75" customHeight="1" outlineLevel="1">
      <c r="A28" s="12" t="s">
        <v>221</v>
      </c>
      <c r="B28" s="28">
        <v>94965</v>
      </c>
      <c r="C28" s="23" t="s">
        <v>13</v>
      </c>
      <c r="D28" s="24" t="s">
        <v>53</v>
      </c>
      <c r="E28" s="12" t="s">
        <v>24</v>
      </c>
      <c r="F28" s="27">
        <v>2.9</v>
      </c>
      <c r="G28" s="31">
        <v>350.02</v>
      </c>
      <c r="H28" s="15">
        <f>F28*G28</f>
        <v>1015.0579999999999</v>
      </c>
    </row>
    <row r="29" spans="1:8" ht="20.100000000000001" customHeight="1" outlineLevel="1">
      <c r="A29" s="19" t="s">
        <v>54</v>
      </c>
      <c r="B29" s="25"/>
      <c r="C29" s="19"/>
      <c r="D29" s="20" t="s">
        <v>55</v>
      </c>
      <c r="E29" s="26"/>
      <c r="F29" s="27"/>
      <c r="G29" s="31"/>
      <c r="H29" s="21"/>
    </row>
    <row r="30" spans="1:8" ht="39" customHeight="1" outlineLevel="1">
      <c r="A30" s="12" t="s">
        <v>56</v>
      </c>
      <c r="B30" s="28">
        <v>90996</v>
      </c>
      <c r="C30" s="23" t="s">
        <v>13</v>
      </c>
      <c r="D30" s="124" t="s">
        <v>32</v>
      </c>
      <c r="E30" s="12" t="s">
        <v>33</v>
      </c>
      <c r="F30" s="27">
        <v>41</v>
      </c>
      <c r="G30" s="31">
        <v>12.54</v>
      </c>
      <c r="H30" s="15">
        <f>F30*G30</f>
        <v>514.14</v>
      </c>
    </row>
    <row r="31" spans="1:8" ht="30" customHeight="1" outlineLevel="1">
      <c r="A31" s="12" t="s">
        <v>57</v>
      </c>
      <c r="B31" s="28">
        <v>96546</v>
      </c>
      <c r="C31" s="23" t="s">
        <v>13</v>
      </c>
      <c r="D31" s="24" t="s">
        <v>35</v>
      </c>
      <c r="E31" s="12" t="s">
        <v>36</v>
      </c>
      <c r="F31" s="27">
        <v>129</v>
      </c>
      <c r="G31" s="31">
        <v>8.25</v>
      </c>
      <c r="H31" s="15">
        <f>F31*G31</f>
        <v>1064.25</v>
      </c>
    </row>
    <row r="32" spans="1:8" ht="23.45" customHeight="1" outlineLevel="1">
      <c r="A32" s="12" t="s">
        <v>58</v>
      </c>
      <c r="B32" s="28">
        <v>94965</v>
      </c>
      <c r="C32" s="23" t="s">
        <v>13</v>
      </c>
      <c r="D32" s="24" t="s">
        <v>53</v>
      </c>
      <c r="E32" s="12" t="s">
        <v>24</v>
      </c>
      <c r="F32" s="27">
        <v>4.2</v>
      </c>
      <c r="G32" s="31">
        <v>350.02</v>
      </c>
      <c r="H32" s="15">
        <f>F32*G32</f>
        <v>1470.0840000000001</v>
      </c>
    </row>
    <row r="33" spans="1:10" ht="20.100000000000001" customHeight="1" outlineLevel="1">
      <c r="A33" s="134" t="s">
        <v>16</v>
      </c>
      <c r="B33" s="135"/>
      <c r="C33" s="135"/>
      <c r="D33" s="135"/>
      <c r="E33" s="135"/>
      <c r="F33" s="135"/>
      <c r="G33" s="135"/>
      <c r="H33" s="17">
        <f>SUM(H26:H32)</f>
        <v>5525.1019999999999</v>
      </c>
    </row>
    <row r="34" spans="1:10" ht="20.100000000000001" customHeight="1">
      <c r="A34" s="7" t="s">
        <v>64</v>
      </c>
      <c r="B34" s="7"/>
      <c r="C34" s="7"/>
      <c r="D34" s="8" t="s">
        <v>65</v>
      </c>
      <c r="E34" s="8"/>
      <c r="F34" s="10"/>
      <c r="G34" s="10"/>
      <c r="H34" s="11"/>
    </row>
    <row r="35" spans="1:10" ht="20.100000000000001" customHeight="1" outlineLevel="1">
      <c r="A35" s="18" t="s">
        <v>66</v>
      </c>
      <c r="B35" s="32"/>
      <c r="C35" s="18"/>
      <c r="D35" s="33" t="s">
        <v>67</v>
      </c>
      <c r="E35" s="23"/>
      <c r="F35" s="27"/>
      <c r="G35" s="27"/>
      <c r="H35" s="21"/>
    </row>
    <row r="36" spans="1:10" ht="54.6" customHeight="1" outlineLevel="1">
      <c r="A36" s="23" t="s">
        <v>68</v>
      </c>
      <c r="B36" s="29">
        <v>87490</v>
      </c>
      <c r="C36" s="23" t="s">
        <v>13</v>
      </c>
      <c r="D36" s="126" t="s">
        <v>274</v>
      </c>
      <c r="E36" s="23" t="s">
        <v>33</v>
      </c>
      <c r="F36" s="27">
        <v>40</v>
      </c>
      <c r="G36" s="31">
        <v>38.72</v>
      </c>
      <c r="H36" s="15">
        <f>F36*G36</f>
        <v>1548.8</v>
      </c>
    </row>
    <row r="37" spans="1:10" ht="33.6" customHeight="1" outlineLevel="1">
      <c r="A37" s="23" t="s">
        <v>69</v>
      </c>
      <c r="B37" s="29">
        <v>97622</v>
      </c>
      <c r="C37" s="23" t="s">
        <v>13</v>
      </c>
      <c r="D37" s="119" t="s">
        <v>70</v>
      </c>
      <c r="E37" s="23" t="s">
        <v>33</v>
      </c>
      <c r="F37" s="27">
        <v>26</v>
      </c>
      <c r="G37" s="31">
        <v>40.46</v>
      </c>
      <c r="H37" s="15">
        <f>F37*G37</f>
        <v>1051.96</v>
      </c>
    </row>
    <row r="38" spans="1:10" ht="57" customHeight="1" outlineLevel="1">
      <c r="A38" s="23" t="s">
        <v>198</v>
      </c>
      <c r="B38" s="29">
        <v>2376</v>
      </c>
      <c r="C38" s="23" t="s">
        <v>80</v>
      </c>
      <c r="D38" s="119" t="s">
        <v>197</v>
      </c>
      <c r="E38" s="12" t="s">
        <v>33</v>
      </c>
      <c r="F38" s="27">
        <v>114</v>
      </c>
      <c r="G38" s="31">
        <v>185.47</v>
      </c>
      <c r="H38" s="15">
        <f>F38*G38</f>
        <v>21143.579999999998</v>
      </c>
      <c r="J38" s="100"/>
    </row>
    <row r="39" spans="1:10" ht="30" customHeight="1" outlineLevel="1">
      <c r="A39" s="23" t="s">
        <v>71</v>
      </c>
      <c r="B39" s="29">
        <v>79482</v>
      </c>
      <c r="C39" s="23" t="s">
        <v>13</v>
      </c>
      <c r="D39" s="24" t="s">
        <v>72</v>
      </c>
      <c r="E39" s="12" t="s">
        <v>24</v>
      </c>
      <c r="F39" s="27">
        <v>39</v>
      </c>
      <c r="G39" s="31">
        <v>71.430000000000007</v>
      </c>
      <c r="H39" s="15">
        <f>F39*G39</f>
        <v>2785.7700000000004</v>
      </c>
    </row>
    <row r="40" spans="1:10" ht="20.100000000000001" customHeight="1" outlineLevel="1">
      <c r="A40" s="134" t="s">
        <v>16</v>
      </c>
      <c r="B40" s="135"/>
      <c r="C40" s="135"/>
      <c r="D40" s="135"/>
      <c r="E40" s="135"/>
      <c r="F40" s="135"/>
      <c r="G40" s="135"/>
      <c r="H40" s="17">
        <f>SUM(H36:H39)</f>
        <v>26530.109999999997</v>
      </c>
    </row>
    <row r="41" spans="1:10" ht="20.100000000000001" customHeight="1">
      <c r="A41" s="35" t="s">
        <v>75</v>
      </c>
      <c r="B41" s="36"/>
      <c r="C41" s="36"/>
      <c r="D41" s="8" t="s">
        <v>76</v>
      </c>
      <c r="E41" s="8"/>
      <c r="F41" s="10"/>
      <c r="G41" s="10"/>
      <c r="H41" s="11"/>
    </row>
    <row r="42" spans="1:10" ht="20.100000000000001" customHeight="1" outlineLevel="1">
      <c r="A42" s="19" t="s">
        <v>77</v>
      </c>
      <c r="B42" s="19"/>
      <c r="C42" s="19"/>
      <c r="D42" s="37" t="s">
        <v>78</v>
      </c>
      <c r="E42" s="37"/>
      <c r="F42" s="27"/>
      <c r="G42" s="38"/>
      <c r="H42" s="38"/>
    </row>
    <row r="43" spans="1:10" ht="39.6" customHeight="1" outlineLevel="1">
      <c r="A43" s="12" t="s">
        <v>297</v>
      </c>
      <c r="B43" s="12">
        <v>68050</v>
      </c>
      <c r="C43" s="23" t="s">
        <v>13</v>
      </c>
      <c r="D43" s="124" t="s">
        <v>83</v>
      </c>
      <c r="E43" s="23" t="s">
        <v>33</v>
      </c>
      <c r="F43" s="27">
        <v>2.4780000000000002</v>
      </c>
      <c r="G43" s="39">
        <v>317.27</v>
      </c>
      <c r="H43" s="39">
        <f>F43*G43</f>
        <v>786.19506000000001</v>
      </c>
    </row>
    <row r="44" spans="1:10" ht="31.15" customHeight="1" outlineLevel="1">
      <c r="A44" s="12" t="s">
        <v>82</v>
      </c>
      <c r="B44" s="12">
        <v>11556</v>
      </c>
      <c r="C44" s="23" t="s">
        <v>80</v>
      </c>
      <c r="D44" s="99" t="s">
        <v>281</v>
      </c>
      <c r="E44" s="23" t="s">
        <v>33</v>
      </c>
      <c r="F44" s="27">
        <v>1.9</v>
      </c>
      <c r="G44" s="39">
        <v>355</v>
      </c>
      <c r="H44" s="39">
        <f>F44*G44</f>
        <v>674.5</v>
      </c>
    </row>
    <row r="45" spans="1:10" ht="20.100000000000001" customHeight="1" outlineLevel="1">
      <c r="A45" s="134" t="s">
        <v>16</v>
      </c>
      <c r="B45" s="135"/>
      <c r="C45" s="135"/>
      <c r="D45" s="135"/>
      <c r="E45" s="135"/>
      <c r="F45" s="135"/>
      <c r="G45" s="135"/>
      <c r="H45" s="17">
        <f>SUM(H43:H44)</f>
        <v>1460.69506</v>
      </c>
    </row>
    <row r="46" spans="1:10" ht="19.899999999999999" customHeight="1">
      <c r="A46" s="7" t="s">
        <v>88</v>
      </c>
      <c r="B46" s="36"/>
      <c r="C46" s="36"/>
      <c r="D46" s="8" t="s">
        <v>89</v>
      </c>
      <c r="E46" s="44"/>
      <c r="F46" s="117"/>
      <c r="G46" s="10"/>
      <c r="H46" s="11"/>
    </row>
    <row r="47" spans="1:10" s="40" customFormat="1" ht="20.100000000000001" customHeight="1" outlineLevel="1">
      <c r="A47" s="23" t="s">
        <v>90</v>
      </c>
      <c r="B47" s="109">
        <v>94228</v>
      </c>
      <c r="C47" s="109" t="s">
        <v>13</v>
      </c>
      <c r="D47" s="110" t="s">
        <v>97</v>
      </c>
      <c r="E47" s="109" t="s">
        <v>33</v>
      </c>
      <c r="F47" s="111">
        <v>8</v>
      </c>
      <c r="G47" s="112">
        <v>50.09</v>
      </c>
      <c r="H47" s="113">
        <f t="shared" ref="H47" si="0">F47*G47</f>
        <v>400.72</v>
      </c>
      <c r="I47" s="1"/>
    </row>
    <row r="48" spans="1:10" s="40" customFormat="1" ht="64.150000000000006" customHeight="1" outlineLevel="1">
      <c r="A48" s="23" t="s">
        <v>91</v>
      </c>
      <c r="B48" s="109">
        <v>72111</v>
      </c>
      <c r="C48" s="109" t="s">
        <v>13</v>
      </c>
      <c r="D48" s="110" t="s">
        <v>262</v>
      </c>
      <c r="E48" s="109" t="s">
        <v>33</v>
      </c>
      <c r="F48" s="111">
        <v>78.400000000000006</v>
      </c>
      <c r="G48" s="112">
        <v>93.4</v>
      </c>
      <c r="H48" s="113">
        <f>F48*G48</f>
        <v>7322.5600000000013</v>
      </c>
      <c r="I48" s="1"/>
    </row>
    <row r="49" spans="1:9" s="40" customFormat="1" ht="34.15" customHeight="1" outlineLevel="1">
      <c r="A49" s="23" t="s">
        <v>93</v>
      </c>
      <c r="B49" s="109">
        <v>94213</v>
      </c>
      <c r="C49" s="109" t="s">
        <v>13</v>
      </c>
      <c r="D49" s="110" t="s">
        <v>263</v>
      </c>
      <c r="E49" s="109" t="s">
        <v>33</v>
      </c>
      <c r="F49" s="111">
        <v>78.400000000000006</v>
      </c>
      <c r="G49" s="112">
        <v>45.41</v>
      </c>
      <c r="H49" s="113">
        <f>F49*G49</f>
        <v>3560.1439999999998</v>
      </c>
      <c r="I49" s="1"/>
    </row>
    <row r="50" spans="1:9" s="116" customFormat="1" ht="26.45" customHeight="1" outlineLevel="1">
      <c r="A50" s="23" t="s">
        <v>95</v>
      </c>
      <c r="B50" s="23">
        <v>73970</v>
      </c>
      <c r="C50" s="23" t="s">
        <v>13</v>
      </c>
      <c r="D50" s="24" t="s">
        <v>261</v>
      </c>
      <c r="E50" s="23" t="s">
        <v>36</v>
      </c>
      <c r="F50" s="27">
        <v>1493</v>
      </c>
      <c r="G50" s="31">
        <v>10.68</v>
      </c>
      <c r="H50" s="15">
        <f>F50*G50</f>
        <v>15945.24</v>
      </c>
      <c r="I50" s="115"/>
    </row>
    <row r="51" spans="1:9" ht="20.100000000000001" customHeight="1" outlineLevel="1">
      <c r="A51" s="155" t="s">
        <v>16</v>
      </c>
      <c r="B51" s="153"/>
      <c r="C51" s="153"/>
      <c r="D51" s="153"/>
      <c r="E51" s="153"/>
      <c r="F51" s="153"/>
      <c r="G51" s="153"/>
      <c r="H51" s="114">
        <f>SUM(H47:H50)</f>
        <v>27228.664000000001</v>
      </c>
    </row>
    <row r="52" spans="1:9" ht="20.100000000000001" customHeight="1">
      <c r="A52" s="7" t="s">
        <v>100</v>
      </c>
      <c r="B52" s="36"/>
      <c r="C52" s="36"/>
      <c r="D52" s="8" t="s">
        <v>101</v>
      </c>
      <c r="E52" s="8"/>
      <c r="F52" s="11"/>
      <c r="G52" s="10"/>
      <c r="H52" s="11"/>
    </row>
    <row r="53" spans="1:9" ht="30.6" customHeight="1" outlineLevel="1">
      <c r="A53" s="23" t="s">
        <v>102</v>
      </c>
      <c r="B53" s="23">
        <v>87878</v>
      </c>
      <c r="C53" s="23" t="s">
        <v>13</v>
      </c>
      <c r="D53" s="24" t="s">
        <v>103</v>
      </c>
      <c r="E53" s="23" t="s">
        <v>33</v>
      </c>
      <c r="F53" s="27">
        <v>80</v>
      </c>
      <c r="G53" s="31">
        <v>3.58</v>
      </c>
      <c r="H53" s="15">
        <f>F53*G53</f>
        <v>286.39999999999998</v>
      </c>
    </row>
    <row r="54" spans="1:9" ht="32.450000000000003" customHeight="1" outlineLevel="1">
      <c r="A54" s="23" t="s">
        <v>104</v>
      </c>
      <c r="B54" s="23">
        <v>96116</v>
      </c>
      <c r="C54" s="23" t="s">
        <v>13</v>
      </c>
      <c r="D54" s="124" t="s">
        <v>105</v>
      </c>
      <c r="E54" s="23" t="s">
        <v>33</v>
      </c>
      <c r="F54" s="27">
        <v>308.89999999999998</v>
      </c>
      <c r="G54" s="31">
        <v>48.28</v>
      </c>
      <c r="H54" s="15">
        <f>F54*G54</f>
        <v>14913.691999999999</v>
      </c>
    </row>
    <row r="55" spans="1:9" ht="20.100000000000001" customHeight="1" outlineLevel="1">
      <c r="A55" s="134" t="s">
        <v>16</v>
      </c>
      <c r="B55" s="135"/>
      <c r="C55" s="135"/>
      <c r="D55" s="135"/>
      <c r="E55" s="135"/>
      <c r="F55" s="135"/>
      <c r="G55" s="135"/>
      <c r="H55" s="17">
        <f>SUM(H53:H54)</f>
        <v>15200.091999999999</v>
      </c>
    </row>
    <row r="56" spans="1:9" ht="20.100000000000001" customHeight="1">
      <c r="A56" s="7" t="s">
        <v>107</v>
      </c>
      <c r="B56" s="7"/>
      <c r="C56" s="7"/>
      <c r="D56" s="8" t="s">
        <v>108</v>
      </c>
      <c r="E56" s="8"/>
      <c r="F56" s="10"/>
      <c r="G56" s="10"/>
      <c r="H56" s="11"/>
    </row>
    <row r="57" spans="1:9" ht="20.100000000000001" customHeight="1">
      <c r="A57" s="18" t="s">
        <v>109</v>
      </c>
      <c r="B57" s="19"/>
      <c r="C57" s="19"/>
      <c r="D57" s="33" t="s">
        <v>110</v>
      </c>
      <c r="E57" s="20"/>
      <c r="F57" s="22"/>
      <c r="G57" s="22"/>
      <c r="H57" s="22"/>
    </row>
    <row r="58" spans="1:9" ht="41.45" customHeight="1" outlineLevel="1">
      <c r="A58" s="23" t="s">
        <v>111</v>
      </c>
      <c r="B58" s="23">
        <v>87682</v>
      </c>
      <c r="C58" s="23" t="s">
        <v>13</v>
      </c>
      <c r="D58" s="124" t="s">
        <v>112</v>
      </c>
      <c r="E58" s="23" t="s">
        <v>33</v>
      </c>
      <c r="F58" s="27">
        <v>78.400000000000006</v>
      </c>
      <c r="G58" s="31">
        <v>35.770000000000003</v>
      </c>
      <c r="H58" s="15">
        <f>F58*G58</f>
        <v>2804.3680000000004</v>
      </c>
    </row>
    <row r="59" spans="1:9" ht="20.100000000000001" customHeight="1" outlineLevel="1">
      <c r="A59" s="23" t="s">
        <v>224</v>
      </c>
      <c r="B59" s="23">
        <v>87527</v>
      </c>
      <c r="C59" s="23" t="s">
        <v>13</v>
      </c>
      <c r="D59" s="24" t="s">
        <v>114</v>
      </c>
      <c r="E59" s="23" t="s">
        <v>33</v>
      </c>
      <c r="F59" s="27">
        <v>40</v>
      </c>
      <c r="G59" s="31">
        <v>33.68</v>
      </c>
      <c r="H59" s="15">
        <f>F59*G59</f>
        <v>1347.2</v>
      </c>
    </row>
    <row r="60" spans="1:9" s="43" customFormat="1" ht="20.100000000000001" customHeight="1" outlineLevel="1">
      <c r="A60" s="23" t="s">
        <v>113</v>
      </c>
      <c r="B60" s="23">
        <v>84161</v>
      </c>
      <c r="C60" s="23" t="s">
        <v>13</v>
      </c>
      <c r="D60" s="24" t="s">
        <v>117</v>
      </c>
      <c r="E60" s="23" t="s">
        <v>63</v>
      </c>
      <c r="F60" s="27">
        <v>2.2000000000000002</v>
      </c>
      <c r="G60" s="31">
        <v>47.85</v>
      </c>
      <c r="H60" s="15">
        <f>F60*G60</f>
        <v>105.27000000000001</v>
      </c>
      <c r="I60" s="1"/>
    </row>
    <row r="61" spans="1:9" ht="20.100000000000001" customHeight="1" outlineLevel="1">
      <c r="A61" s="134" t="s">
        <v>16</v>
      </c>
      <c r="B61" s="135"/>
      <c r="C61" s="135"/>
      <c r="D61" s="135"/>
      <c r="E61" s="135"/>
      <c r="F61" s="135"/>
      <c r="G61" s="135"/>
      <c r="H61" s="17">
        <f>SUM(H58:H60)</f>
        <v>4256.8380000000006</v>
      </c>
    </row>
    <row r="62" spans="1:9" ht="20.100000000000001" customHeight="1">
      <c r="A62" s="7" t="s">
        <v>119</v>
      </c>
      <c r="B62" s="7"/>
      <c r="C62" s="7"/>
      <c r="D62" s="8" t="s">
        <v>120</v>
      </c>
      <c r="E62" s="8"/>
      <c r="F62" s="10"/>
      <c r="G62" s="10"/>
      <c r="H62" s="11"/>
    </row>
    <row r="63" spans="1:9" ht="48" customHeight="1" outlineLevel="1">
      <c r="A63" s="23" t="s">
        <v>121</v>
      </c>
      <c r="B63" s="23">
        <v>96130</v>
      </c>
      <c r="C63" s="23" t="s">
        <v>13</v>
      </c>
      <c r="D63" s="24" t="s">
        <v>285</v>
      </c>
      <c r="E63" s="23" t="s">
        <v>33</v>
      </c>
      <c r="F63" s="27">
        <v>40</v>
      </c>
      <c r="G63" s="31">
        <v>14.44</v>
      </c>
      <c r="H63" s="15">
        <v>1010.8</v>
      </c>
    </row>
    <row r="64" spans="1:9" ht="44.45" customHeight="1" outlineLevel="1">
      <c r="A64" s="23" t="s">
        <v>199</v>
      </c>
      <c r="B64" s="23">
        <v>2278</v>
      </c>
      <c r="C64" s="23" t="s">
        <v>80</v>
      </c>
      <c r="D64" s="24" t="s">
        <v>276</v>
      </c>
      <c r="E64" s="23" t="s">
        <v>33</v>
      </c>
      <c r="F64" s="27">
        <v>40</v>
      </c>
      <c r="G64" s="31">
        <v>8.5299999999999994</v>
      </c>
      <c r="H64" s="15">
        <v>528.86</v>
      </c>
    </row>
    <row r="65" spans="1:9" ht="20.100000000000001" customHeight="1" outlineLevel="1">
      <c r="A65" s="23" t="s">
        <v>122</v>
      </c>
      <c r="B65" s="23">
        <v>88489</v>
      </c>
      <c r="C65" s="23" t="s">
        <v>13</v>
      </c>
      <c r="D65" s="24" t="s">
        <v>123</v>
      </c>
      <c r="E65" s="23" t="s">
        <v>33</v>
      </c>
      <c r="F65" s="27">
        <v>80</v>
      </c>
      <c r="G65" s="31">
        <v>9.89</v>
      </c>
      <c r="H65" s="15">
        <f>F65*G65</f>
        <v>791.2</v>
      </c>
    </row>
    <row r="66" spans="1:9" ht="20.100000000000001" customHeight="1" outlineLevel="1">
      <c r="A66" s="134" t="s">
        <v>16</v>
      </c>
      <c r="B66" s="135"/>
      <c r="C66" s="135"/>
      <c r="D66" s="135"/>
      <c r="E66" s="135"/>
      <c r="F66" s="135"/>
      <c r="G66" s="135"/>
      <c r="H66" s="17">
        <f>SUM(H64:H65)</f>
        <v>1320.06</v>
      </c>
    </row>
    <row r="67" spans="1:9" s="43" customFormat="1" ht="20.100000000000001" customHeight="1">
      <c r="A67" s="35" t="s">
        <v>124</v>
      </c>
      <c r="B67" s="35"/>
      <c r="C67" s="35"/>
      <c r="D67" s="44" t="s">
        <v>125</v>
      </c>
      <c r="E67" s="45"/>
      <c r="F67" s="46"/>
      <c r="G67" s="46"/>
      <c r="H67" s="11"/>
      <c r="I67" s="1"/>
    </row>
    <row r="68" spans="1:9" s="43" customFormat="1" ht="20.100000000000001" customHeight="1" outlineLevel="1">
      <c r="A68" s="25" t="s">
        <v>126</v>
      </c>
      <c r="B68" s="25"/>
      <c r="C68" s="25"/>
      <c r="D68" s="47" t="s">
        <v>127</v>
      </c>
      <c r="E68" s="48"/>
      <c r="F68" s="27"/>
      <c r="G68" s="15"/>
      <c r="H68" s="15"/>
      <c r="I68" s="1"/>
    </row>
    <row r="69" spans="1:9" s="43" customFormat="1" ht="20.100000000000001" customHeight="1" outlineLevel="1">
      <c r="A69" s="28" t="s">
        <v>128</v>
      </c>
      <c r="B69" s="12">
        <v>89848</v>
      </c>
      <c r="C69" s="28" t="s">
        <v>13</v>
      </c>
      <c r="D69" s="49" t="s">
        <v>129</v>
      </c>
      <c r="E69" s="28" t="s">
        <v>63</v>
      </c>
      <c r="F69" s="27">
        <v>12</v>
      </c>
      <c r="G69" s="31">
        <v>20.16</v>
      </c>
      <c r="H69" s="15">
        <f>F69*G69</f>
        <v>241.92000000000002</v>
      </c>
      <c r="I69" s="1"/>
    </row>
    <row r="70" spans="1:9" s="43" customFormat="1" ht="20.100000000000001" customHeight="1" outlineLevel="1">
      <c r="A70" s="28" t="s">
        <v>130</v>
      </c>
      <c r="B70" s="12">
        <v>91785</v>
      </c>
      <c r="C70" s="12" t="s">
        <v>13</v>
      </c>
      <c r="D70" s="50" t="s">
        <v>131</v>
      </c>
      <c r="E70" s="12" t="s">
        <v>63</v>
      </c>
      <c r="F70" s="27">
        <v>25</v>
      </c>
      <c r="G70" s="31">
        <v>34.97</v>
      </c>
      <c r="H70" s="15">
        <f t="shared" ref="H70:H71" si="1">F70*G70</f>
        <v>874.25</v>
      </c>
      <c r="I70" s="1"/>
    </row>
    <row r="71" spans="1:9" s="43" customFormat="1" ht="28.9" customHeight="1" outlineLevel="1">
      <c r="A71" s="28" t="s">
        <v>132</v>
      </c>
      <c r="B71" s="12">
        <v>89449</v>
      </c>
      <c r="C71" s="12" t="s">
        <v>13</v>
      </c>
      <c r="D71" s="119" t="s">
        <v>135</v>
      </c>
      <c r="E71" s="12" t="s">
        <v>63</v>
      </c>
      <c r="F71" s="27">
        <v>20</v>
      </c>
      <c r="G71" s="31">
        <v>12.39</v>
      </c>
      <c r="H71" s="15">
        <f t="shared" si="1"/>
        <v>247.8</v>
      </c>
      <c r="I71" s="1"/>
    </row>
    <row r="72" spans="1:9" s="43" customFormat="1" ht="20.100000000000001" customHeight="1" outlineLevel="1">
      <c r="A72" s="134" t="s">
        <v>16</v>
      </c>
      <c r="B72" s="135"/>
      <c r="C72" s="135"/>
      <c r="D72" s="135"/>
      <c r="E72" s="135"/>
      <c r="F72" s="135"/>
      <c r="G72" s="135"/>
      <c r="H72" s="17">
        <f>SUM(H69:H71)</f>
        <v>1363.97</v>
      </c>
      <c r="I72" s="1"/>
    </row>
    <row r="73" spans="1:9" ht="20.100000000000001" customHeight="1">
      <c r="A73" s="7" t="s">
        <v>145</v>
      </c>
      <c r="B73" s="7"/>
      <c r="C73" s="7"/>
      <c r="D73" s="8" t="s">
        <v>146</v>
      </c>
      <c r="E73" s="8"/>
      <c r="F73" s="10"/>
      <c r="G73" s="10"/>
      <c r="H73" s="11"/>
    </row>
    <row r="74" spans="1:9" s="43" customFormat="1" ht="20.100000000000001" customHeight="1" outlineLevel="1">
      <c r="A74" s="55" t="s">
        <v>147</v>
      </c>
      <c r="B74" s="56"/>
      <c r="C74" s="56"/>
      <c r="D74" s="57" t="s">
        <v>152</v>
      </c>
      <c r="E74" s="58"/>
      <c r="F74" s="59"/>
      <c r="G74" s="59"/>
      <c r="H74" s="60"/>
      <c r="I74" s="1"/>
    </row>
    <row r="75" spans="1:9" s="43" customFormat="1" ht="20.100000000000001" customHeight="1" outlineLevel="1">
      <c r="A75" s="29" t="s">
        <v>149</v>
      </c>
      <c r="B75" s="29" t="s">
        <v>154</v>
      </c>
      <c r="C75" s="29" t="s">
        <v>13</v>
      </c>
      <c r="D75" s="24" t="s">
        <v>155</v>
      </c>
      <c r="E75" s="28" t="s">
        <v>81</v>
      </c>
      <c r="F75" s="27">
        <v>2</v>
      </c>
      <c r="G75" s="31">
        <v>13.89</v>
      </c>
      <c r="H75" s="15">
        <f>F75*G75</f>
        <v>27.78</v>
      </c>
      <c r="I75" s="1"/>
    </row>
    <row r="76" spans="1:9" s="43" customFormat="1" ht="20.100000000000001" customHeight="1" outlineLevel="1">
      <c r="A76" s="29" t="s">
        <v>210</v>
      </c>
      <c r="B76" s="23">
        <v>91954</v>
      </c>
      <c r="C76" s="23" t="s">
        <v>13</v>
      </c>
      <c r="D76" s="24" t="s">
        <v>157</v>
      </c>
      <c r="E76" s="28" t="s">
        <v>81</v>
      </c>
      <c r="F76" s="27">
        <v>6</v>
      </c>
      <c r="G76" s="31">
        <v>19.47</v>
      </c>
      <c r="H76" s="15">
        <f>F76*G76</f>
        <v>116.82</v>
      </c>
      <c r="I76" s="1"/>
    </row>
    <row r="77" spans="1:9" s="43" customFormat="1" ht="20.100000000000001" customHeight="1" outlineLevel="1">
      <c r="A77" s="29" t="s">
        <v>212</v>
      </c>
      <c r="B77" s="29">
        <v>9041</v>
      </c>
      <c r="C77" s="29" t="s">
        <v>80</v>
      </c>
      <c r="D77" s="61" t="s">
        <v>159</v>
      </c>
      <c r="E77" s="28" t="s">
        <v>81</v>
      </c>
      <c r="F77" s="27">
        <v>1</v>
      </c>
      <c r="G77" s="31">
        <v>265.08999999999997</v>
      </c>
      <c r="H77" s="15">
        <f>F77*G77</f>
        <v>265.08999999999997</v>
      </c>
      <c r="I77" s="1"/>
    </row>
    <row r="78" spans="1:9" s="43" customFormat="1" ht="20.100000000000001" customHeight="1" outlineLevel="1">
      <c r="A78" s="29" t="s">
        <v>217</v>
      </c>
      <c r="B78" s="62"/>
      <c r="C78" s="62"/>
      <c r="D78" s="63" t="s">
        <v>161</v>
      </c>
      <c r="E78" s="28"/>
      <c r="F78" s="59"/>
      <c r="G78" s="59"/>
      <c r="H78" s="15"/>
      <c r="I78" s="1"/>
    </row>
    <row r="79" spans="1:9" s="43" customFormat="1" ht="25.5" outlineLevel="1">
      <c r="A79" s="29" t="s">
        <v>258</v>
      </c>
      <c r="B79" s="23">
        <v>91831</v>
      </c>
      <c r="C79" s="23" t="s">
        <v>13</v>
      </c>
      <c r="D79" s="24" t="s">
        <v>163</v>
      </c>
      <c r="E79" s="29" t="s">
        <v>63</v>
      </c>
      <c r="F79" s="27">
        <v>41</v>
      </c>
      <c r="G79" s="31">
        <v>5.91</v>
      </c>
      <c r="H79" s="15">
        <f>F79*G79</f>
        <v>242.31</v>
      </c>
      <c r="I79" s="1"/>
    </row>
    <row r="80" spans="1:9" s="43" customFormat="1" ht="20.100000000000001" customHeight="1" outlineLevel="1">
      <c r="A80" s="32" t="s">
        <v>160</v>
      </c>
      <c r="B80" s="18"/>
      <c r="C80" s="18"/>
      <c r="D80" s="37" t="s">
        <v>168</v>
      </c>
      <c r="E80" s="50"/>
      <c r="F80" s="27"/>
      <c r="G80" s="27"/>
      <c r="H80" s="15"/>
      <c r="I80" s="1"/>
    </row>
    <row r="81" spans="1:12" s="43" customFormat="1" ht="45" customHeight="1" outlineLevel="1">
      <c r="A81" s="29" t="s">
        <v>162</v>
      </c>
      <c r="B81" s="64">
        <v>91928</v>
      </c>
      <c r="C81" s="64" t="s">
        <v>13</v>
      </c>
      <c r="D81" s="124" t="s">
        <v>169</v>
      </c>
      <c r="E81" s="50" t="s">
        <v>63</v>
      </c>
      <c r="F81" s="27">
        <v>55</v>
      </c>
      <c r="G81" s="27">
        <v>3.94</v>
      </c>
      <c r="H81" s="15">
        <f>F81*G81</f>
        <v>216.7</v>
      </c>
      <c r="I81" s="1"/>
    </row>
    <row r="82" spans="1:12" s="43" customFormat="1" ht="39.950000000000003" customHeight="1" outlineLevel="1">
      <c r="A82" s="29" t="s">
        <v>229</v>
      </c>
      <c r="B82" s="29">
        <v>91927</v>
      </c>
      <c r="C82" s="29" t="s">
        <v>13</v>
      </c>
      <c r="D82" s="61" t="s">
        <v>273</v>
      </c>
      <c r="E82" s="29" t="s">
        <v>63</v>
      </c>
      <c r="F82" s="27">
        <v>322.86</v>
      </c>
      <c r="G82" s="31">
        <v>3.14</v>
      </c>
      <c r="H82" s="15">
        <f>F82*G82</f>
        <v>1013.7804000000001</v>
      </c>
      <c r="I82" s="1"/>
    </row>
    <row r="83" spans="1:12" s="72" customFormat="1" ht="20.100000000000001" customHeight="1" outlineLevel="1">
      <c r="A83" s="65" t="s">
        <v>171</v>
      </c>
      <c r="B83" s="65"/>
      <c r="C83" s="65"/>
      <c r="D83" s="66" t="s">
        <v>172</v>
      </c>
      <c r="E83" s="67"/>
      <c r="F83" s="68"/>
      <c r="G83" s="68"/>
      <c r="H83" s="69"/>
      <c r="I83" s="1"/>
      <c r="J83" s="70"/>
      <c r="K83" s="71"/>
      <c r="L83" s="71"/>
    </row>
    <row r="84" spans="1:12" s="43" customFormat="1" ht="20.100000000000001" customHeight="1" outlineLevel="1">
      <c r="A84" s="73" t="s">
        <v>173</v>
      </c>
      <c r="B84" s="56">
        <v>91994</v>
      </c>
      <c r="C84" s="56" t="s">
        <v>13</v>
      </c>
      <c r="D84" s="74" t="s">
        <v>174</v>
      </c>
      <c r="E84" s="56" t="s">
        <v>81</v>
      </c>
      <c r="F84" s="59">
        <v>3</v>
      </c>
      <c r="G84" s="95">
        <v>18.559999999999999</v>
      </c>
      <c r="H84" s="75">
        <f>F84*G84</f>
        <v>55.679999999999993</v>
      </c>
      <c r="I84" s="1"/>
    </row>
    <row r="85" spans="1:12" s="43" customFormat="1" ht="20.100000000000001" customHeight="1" outlineLevel="1">
      <c r="A85" s="73" t="s">
        <v>175</v>
      </c>
      <c r="B85" s="56">
        <v>91990</v>
      </c>
      <c r="C85" s="56" t="s">
        <v>13</v>
      </c>
      <c r="D85" s="74" t="s">
        <v>176</v>
      </c>
      <c r="E85" s="56" t="s">
        <v>81</v>
      </c>
      <c r="F85" s="59">
        <v>3</v>
      </c>
      <c r="G85" s="95">
        <v>26.03</v>
      </c>
      <c r="H85" s="75">
        <f>F85*G85</f>
        <v>78.09</v>
      </c>
      <c r="I85" s="1"/>
    </row>
    <row r="86" spans="1:12" s="43" customFormat="1" ht="20.100000000000001" customHeight="1" outlineLevel="1">
      <c r="A86" s="73" t="s">
        <v>231</v>
      </c>
      <c r="B86" s="23">
        <v>97592</v>
      </c>
      <c r="C86" s="23" t="s">
        <v>13</v>
      </c>
      <c r="D86" s="24" t="s">
        <v>177</v>
      </c>
      <c r="E86" s="23" t="s">
        <v>81</v>
      </c>
      <c r="F86" s="27">
        <v>15</v>
      </c>
      <c r="G86" s="31">
        <v>76.959999999999994</v>
      </c>
      <c r="H86" s="15">
        <f>F86*G86</f>
        <v>1154.3999999999999</v>
      </c>
      <c r="I86" s="1"/>
    </row>
    <row r="87" spans="1:12" s="43" customFormat="1" ht="20.100000000000001" customHeight="1" outlineLevel="1">
      <c r="A87" s="134" t="s">
        <v>16</v>
      </c>
      <c r="B87" s="135"/>
      <c r="C87" s="135"/>
      <c r="D87" s="135"/>
      <c r="E87" s="135"/>
      <c r="F87" s="135"/>
      <c r="G87" s="135"/>
      <c r="H87" s="17">
        <f>SUM(H74:H86)</f>
        <v>3170.6504</v>
      </c>
      <c r="I87" s="1"/>
    </row>
    <row r="88" spans="1:12" ht="20.100000000000001" customHeight="1">
      <c r="A88" s="7">
        <v>13</v>
      </c>
      <c r="B88" s="7"/>
      <c r="C88" s="7"/>
      <c r="D88" s="8" t="s">
        <v>178</v>
      </c>
      <c r="E88" s="8"/>
      <c r="F88" s="10"/>
      <c r="G88" s="10"/>
      <c r="H88" s="11"/>
    </row>
    <row r="89" spans="1:12" outlineLevel="1">
      <c r="A89" s="23" t="s">
        <v>232</v>
      </c>
      <c r="B89" s="23">
        <v>72554</v>
      </c>
      <c r="C89" s="23" t="s">
        <v>13</v>
      </c>
      <c r="D89" s="76" t="s">
        <v>182</v>
      </c>
      <c r="E89" s="23" t="s">
        <v>81</v>
      </c>
      <c r="F89" s="27">
        <v>2</v>
      </c>
      <c r="G89" s="31">
        <v>551.5</v>
      </c>
      <c r="H89" s="15">
        <f t="shared" ref="H89:H94" si="2">F89*G89</f>
        <v>1103</v>
      </c>
    </row>
    <row r="90" spans="1:12" ht="20.100000000000001" customHeight="1" outlineLevel="1">
      <c r="A90" s="23" t="s">
        <v>181</v>
      </c>
      <c r="B90" s="23">
        <v>3477</v>
      </c>
      <c r="C90" s="23" t="s">
        <v>80</v>
      </c>
      <c r="D90" s="76" t="s">
        <v>184</v>
      </c>
      <c r="E90" s="23" t="s">
        <v>81</v>
      </c>
      <c r="F90" s="27">
        <v>2</v>
      </c>
      <c r="G90" s="31">
        <v>67.12</v>
      </c>
      <c r="H90" s="15">
        <f t="shared" si="2"/>
        <v>134.24</v>
      </c>
    </row>
    <row r="91" spans="1:12" outlineLevel="1">
      <c r="A91" s="23" t="s">
        <v>183</v>
      </c>
      <c r="B91" s="77" t="s">
        <v>186</v>
      </c>
      <c r="C91" s="23" t="s">
        <v>80</v>
      </c>
      <c r="D91" s="93" t="s">
        <v>187</v>
      </c>
      <c r="E91" s="78" t="s">
        <v>81</v>
      </c>
      <c r="F91" s="15">
        <v>2</v>
      </c>
      <c r="G91" s="79">
        <v>13.54</v>
      </c>
      <c r="H91" s="15">
        <f t="shared" si="2"/>
        <v>27.08</v>
      </c>
    </row>
    <row r="92" spans="1:12" ht="25.5" outlineLevel="1">
      <c r="A92" s="23" t="s">
        <v>185</v>
      </c>
      <c r="B92" s="23">
        <v>9186</v>
      </c>
      <c r="C92" s="23" t="s">
        <v>80</v>
      </c>
      <c r="D92" s="76" t="s">
        <v>189</v>
      </c>
      <c r="E92" s="56" t="s">
        <v>81</v>
      </c>
      <c r="F92" s="27">
        <v>2</v>
      </c>
      <c r="G92" s="31">
        <v>305.98</v>
      </c>
      <c r="H92" s="15">
        <f t="shared" si="2"/>
        <v>611.96</v>
      </c>
    </row>
    <row r="93" spans="1:12" ht="30" customHeight="1" outlineLevel="1">
      <c r="A93" s="23" t="s">
        <v>233</v>
      </c>
      <c r="B93" s="23">
        <v>11736</v>
      </c>
      <c r="C93" s="23" t="s">
        <v>80</v>
      </c>
      <c r="D93" s="24" t="s">
        <v>201</v>
      </c>
      <c r="E93" s="23" t="s">
        <v>33</v>
      </c>
      <c r="F93" s="27">
        <v>1</v>
      </c>
      <c r="G93" s="31">
        <v>300.24</v>
      </c>
      <c r="H93" s="15">
        <f>F93*G93</f>
        <v>300.24</v>
      </c>
    </row>
    <row r="94" spans="1:12" ht="38.25" outlineLevel="1">
      <c r="A94" s="23" t="s">
        <v>188</v>
      </c>
      <c r="B94" s="23">
        <v>12271</v>
      </c>
      <c r="C94" s="23" t="s">
        <v>80</v>
      </c>
      <c r="D94" s="76" t="s">
        <v>264</v>
      </c>
      <c r="E94" s="78" t="s">
        <v>81</v>
      </c>
      <c r="F94" s="27">
        <v>4</v>
      </c>
      <c r="G94" s="31">
        <v>796.85</v>
      </c>
      <c r="H94" s="15">
        <f t="shared" si="2"/>
        <v>3187.4</v>
      </c>
    </row>
    <row r="95" spans="1:12" ht="20.100000000000001" customHeight="1" outlineLevel="1">
      <c r="A95" s="134" t="s">
        <v>16</v>
      </c>
      <c r="B95" s="135"/>
      <c r="C95" s="135"/>
      <c r="D95" s="135"/>
      <c r="E95" s="135"/>
      <c r="F95" s="135"/>
      <c r="G95" s="135"/>
      <c r="H95" s="17">
        <f>SUM(H89:H94)</f>
        <v>5363.92</v>
      </c>
    </row>
    <row r="96" spans="1:12" ht="20.100000000000001" customHeight="1">
      <c r="A96" s="148" t="s">
        <v>191</v>
      </c>
      <c r="B96" s="148"/>
      <c r="C96" s="1"/>
      <c r="D96" s="80"/>
      <c r="E96" s="81"/>
      <c r="F96" s="148" t="s">
        <v>191</v>
      </c>
      <c r="G96" s="148"/>
      <c r="H96" s="82">
        <f>SUM(H6+H11+H23+H33+H40+H45+H51+H55+H61+H66+H72+H87+H95)</f>
        <v>101699.73656</v>
      </c>
      <c r="I96" s="83"/>
    </row>
    <row r="97" spans="1:10" ht="20.100000000000001" customHeight="1">
      <c r="A97" s="120" t="s">
        <v>266</v>
      </c>
      <c r="B97" s="121"/>
      <c r="C97" s="121"/>
      <c r="D97" s="149" t="s">
        <v>267</v>
      </c>
      <c r="E97" s="149"/>
      <c r="F97" s="149"/>
      <c r="G97" s="149"/>
      <c r="H97" s="122">
        <f>H96*1.2471</f>
        <v>126829.74146397601</v>
      </c>
      <c r="J97" s="123"/>
    </row>
    <row r="98" spans="1:10" ht="39" customHeight="1">
      <c r="A98" s="136" t="s">
        <v>272</v>
      </c>
      <c r="B98" s="137"/>
      <c r="C98" s="137"/>
      <c r="D98" s="137"/>
      <c r="E98" s="137"/>
      <c r="F98" s="137"/>
      <c r="G98" s="137"/>
      <c r="H98" s="138"/>
    </row>
    <row r="99" spans="1:10">
      <c r="A99" s="139" t="s">
        <v>192</v>
      </c>
      <c r="B99" s="140"/>
      <c r="C99" s="140"/>
      <c r="D99" s="140"/>
      <c r="E99" s="141"/>
      <c r="F99" s="84" t="s">
        <v>269</v>
      </c>
      <c r="G99" s="84"/>
      <c r="H99" s="84"/>
    </row>
    <row r="100" spans="1:10">
      <c r="A100" s="142"/>
      <c r="B100" s="143"/>
      <c r="C100" s="143"/>
      <c r="D100" s="143"/>
      <c r="E100" s="144"/>
      <c r="F100" s="85"/>
      <c r="G100" s="85"/>
      <c r="H100" s="85"/>
    </row>
    <row r="101" spans="1:10">
      <c r="A101" s="142"/>
      <c r="B101" s="143"/>
      <c r="C101" s="143"/>
      <c r="D101" s="143"/>
      <c r="E101" s="144"/>
      <c r="F101" s="85"/>
      <c r="G101" s="85"/>
      <c r="H101" s="85"/>
    </row>
    <row r="102" spans="1:10">
      <c r="A102" s="142"/>
      <c r="B102" s="143"/>
      <c r="C102" s="143"/>
      <c r="D102" s="143"/>
      <c r="E102" s="144"/>
      <c r="F102" s="85"/>
      <c r="G102" s="85"/>
      <c r="H102" s="85"/>
    </row>
    <row r="103" spans="1:10">
      <c r="A103" s="145"/>
      <c r="B103" s="146"/>
      <c r="C103" s="146"/>
      <c r="D103" s="146"/>
      <c r="E103" s="147"/>
      <c r="F103" s="85"/>
      <c r="G103" s="85"/>
      <c r="H103" s="85"/>
    </row>
    <row r="104" spans="1:10">
      <c r="A104" s="86"/>
      <c r="B104" s="86"/>
      <c r="C104" s="86"/>
      <c r="D104" s="85"/>
      <c r="E104" s="85"/>
      <c r="F104" s="85"/>
      <c r="G104" s="85"/>
      <c r="H104" s="85"/>
    </row>
    <row r="105" spans="1:10">
      <c r="A105" s="86"/>
      <c r="B105" s="86"/>
      <c r="C105" s="86"/>
      <c r="D105" s="85"/>
      <c r="E105" s="85"/>
      <c r="F105" s="85"/>
      <c r="G105" s="85"/>
      <c r="H105" s="85"/>
    </row>
    <row r="106" spans="1:10">
      <c r="A106" s="86"/>
      <c r="B106" s="86"/>
      <c r="C106" s="86"/>
      <c r="D106" s="85"/>
      <c r="E106" s="85"/>
      <c r="F106" s="85"/>
      <c r="G106" s="85"/>
      <c r="H106" s="85"/>
    </row>
    <row r="107" spans="1:10">
      <c r="A107" s="86"/>
      <c r="B107" s="86"/>
      <c r="C107" s="86"/>
      <c r="D107" s="85"/>
      <c r="E107" s="85"/>
      <c r="F107" s="85"/>
      <c r="G107" s="85"/>
      <c r="H107" s="87" t="s">
        <v>193</v>
      </c>
    </row>
    <row r="108" spans="1:10">
      <c r="A108" s="86"/>
      <c r="B108" s="86"/>
      <c r="C108" s="86"/>
      <c r="D108" s="85"/>
      <c r="E108" s="85"/>
      <c r="F108" s="85"/>
      <c r="G108" s="85"/>
      <c r="H108" s="85"/>
    </row>
    <row r="109" spans="1:10">
      <c r="A109" s="86"/>
      <c r="B109" s="86"/>
      <c r="C109" s="86"/>
      <c r="D109" s="85"/>
      <c r="E109" s="85"/>
      <c r="F109" s="85"/>
      <c r="G109" s="85"/>
      <c r="H109" s="85"/>
    </row>
  </sheetData>
  <mergeCells count="21">
    <mergeCell ref="A61:G61"/>
    <mergeCell ref="A1:H1"/>
    <mergeCell ref="A2:D2"/>
    <mergeCell ref="F2:H2"/>
    <mergeCell ref="A6:G6"/>
    <mergeCell ref="A11:G11"/>
    <mergeCell ref="A23:G23"/>
    <mergeCell ref="A33:G33"/>
    <mergeCell ref="A40:G40"/>
    <mergeCell ref="A45:G45"/>
    <mergeCell ref="A51:G51"/>
    <mergeCell ref="A55:G55"/>
    <mergeCell ref="A98:H98"/>
    <mergeCell ref="A99:E103"/>
    <mergeCell ref="A66:G66"/>
    <mergeCell ref="A72:G72"/>
    <mergeCell ref="A87:G87"/>
    <mergeCell ref="A95:G95"/>
    <mergeCell ref="A96:B96"/>
    <mergeCell ref="F96:G96"/>
    <mergeCell ref="D97:G97"/>
  </mergeCells>
  <conditionalFormatting sqref="F3:G3 F88:G88 G42:G43">
    <cfRule type="cellIs" dxfId="1" priority="2" stopIfTrue="1" operator="equal">
      <formula>0</formula>
    </cfRule>
  </conditionalFormatting>
  <conditionalFormatting sqref="G44">
    <cfRule type="cellIs" dxfId="0" priority="1" stopIfTrue="1" operator="equal">
      <formula>0</formula>
    </cfRule>
  </conditionalFormatting>
  <pageMargins left="0.511811024" right="0.511811024" top="0.78740157499999996" bottom="0.78740157499999996" header="0.31496062000000002" footer="0.31496062000000002"/>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RESUMO</vt:lpstr>
      <vt:lpstr>BANDEIRA</vt:lpstr>
      <vt:lpstr>JUAZEIRO</vt:lpstr>
      <vt:lpstr>CABEÇA DO BOI 1 </vt:lpstr>
      <vt:lpstr>LAGOA DO ALTO</vt:lpstr>
      <vt:lpstr>batalha</vt:lpstr>
      <vt:lpstr>BANDEIRA!Area_de_impressao</vt:lpstr>
      <vt:lpstr>batalha!Area_de_impressao</vt:lpstr>
      <vt:lpstr>'CABEÇA DO BOI 1 '!Area_de_impressao</vt:lpstr>
      <vt:lpstr>JUAZEIRO!Area_de_impressao</vt:lpstr>
      <vt:lpstr>'LAGOA DO ALTO'!Area_de_impressao</vt:lpstr>
      <vt:lpstr>RESUMO!Area_de_impressao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User</cp:lastModifiedBy>
  <cp:lastPrinted>2019-05-06T12:45:46Z</cp:lastPrinted>
  <dcterms:created xsi:type="dcterms:W3CDTF">2019-02-10T19:38:55Z</dcterms:created>
  <dcterms:modified xsi:type="dcterms:W3CDTF">2019-05-06T12:45:49Z</dcterms:modified>
</cp:coreProperties>
</file>